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4e417c1fd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nnées anonymisées" sheetId="1" r:id="Rd8c12222ef6e4c74"/>
    <x:sheet xmlns:r="http://schemas.openxmlformats.org/officeDocument/2006/relationships" name="Segmentation clients" sheetId="2" r:id="Rec4f4308582e4eb5"/>
    <x:sheet xmlns:r="http://schemas.openxmlformats.org/officeDocument/2006/relationships" name="Synthèse segmentation" sheetId="3" r:id="Rc31abf3ed66d44aa"/>
    <x:sheet xmlns:r="http://schemas.openxmlformats.org/officeDocument/2006/relationships" name="Méthodologie" sheetId="4" r:id="R7626a938dd6d40f9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56" formatCode="&quot;上午/下午 &quot;hh&quot;時&quot;mm&quot;分&quot;ss&quot;秒 &quot;"/>
    <x:numFmt numFmtId="200" formatCode="#,##0.00"/>
    <x:numFmt numFmtId="201" formatCode="0"/>
  </x:numFmts>
  <x:fonts count="6">
    <x:font>
      <x:sz val="12"/>
      <x:color theme="1"/>
      <x:name val="Calibri"/>
    </x:font>
    <x:font>
      <x:b/>
      <x:sz val="16"/>
      <x:color rgb="FFFFFFFF"/>
      <x:name val="Calibri"/>
    </x:font>
    <x:font>
      <x:b/>
      <x:sz val="12"/>
      <x:color rgb="FF1F1F1F"/>
      <x:name val="Calibri"/>
    </x:font>
    <x:font>
      <x:b/>
      <x:sz val="12"/>
      <x:color rgb="FFFFFFFF"/>
      <x:name val="Calibri"/>
    </x:font>
    <x:font>
      <x:b/>
      <x:sz val="12"/>
      <x:color theme="1"/>
      <x:name val="Calibri"/>
    </x:font>
    <x:font>
      <x:i/>
      <x:sz val="12"/>
      <x:color rgb="FF404040"/>
      <x:name val="Calibri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  <x:fill>
      <x:patternFill patternType="solid">
        <x:fgColor rgb="FFEAF2F8"/>
      </x:patternFill>
    </x:fill>
    <x:fill>
      <x:patternFill patternType="solid">
        <x:fgColor rgb="FFF7F9FB"/>
      </x:patternFill>
    </x:fill>
  </x:fills>
  <x:borders count="2">
    <x:border/>
    <x:border/>
  </x:borders>
  <x:cellStyleXfs count="1">
    <x:xf numFmtId="0" fontId="0" fillId="0" borderId="0"/>
  </x:cellStyleXfs>
  <x:cellXfs count="64">
    <x:xf numFmtId="0" fontId="0" fillId="0" borderId="0" xfId="0" applyNumberFormat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top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/>
    </x:xf>
    <x:xf numFmtId="0" fontId="3" fillId="2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3036f562e4869" /><Relationship Type="http://schemas.openxmlformats.org/officeDocument/2006/relationships/theme" Target="/xl/theme/theme1.xml" Id="R938bf7af6f2747e9" /><Relationship Type="http://schemas.openxmlformats.org/officeDocument/2006/relationships/sheetMetadata" Target="/xl/metadata1.xml" Id="R1d720e16f6054956" /><Relationship Type="http://schemas.openxmlformats.org/officeDocument/2006/relationships/sharedStrings" Target="/xl/sharedStrings.xml" Id="Rab9e5794aef34dbb" /><Relationship Type="http://schemas.openxmlformats.org/officeDocument/2006/relationships/worksheet" Target="/xl/worksheets/sheet1.xml" Id="Rd8c12222ef6e4c74" /><Relationship Type="http://schemas.openxmlformats.org/officeDocument/2006/relationships/worksheet" Target="/xl/worksheets/sheet2.xml" Id="Rec4f4308582e4eb5" /><Relationship Type="http://schemas.openxmlformats.org/officeDocument/2006/relationships/worksheet" Target="/xl/worksheets/sheet3.xml" Id="Rc31abf3ed66d44aa" /><Relationship Type="http://schemas.openxmlformats.org/officeDocument/2006/relationships/worksheet" Target="/xl/worksheets/sheet4.xml" Id="R7626a938dd6d40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7c09bdc87e448c8" /><Relationship Type="http://schemas.openxmlformats.org/officeDocument/2006/relationships/chart" Target="/xl/drawings/charts/chart2.xml" Id="R196bcb36bd3947c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Répartition par famille de besoin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Nb dossiers</c:v>
          </c:tx>
          <c:cat>
            <c:strRef>
              <c:f>'Synthèse segmentation'!$A$12:$A$15</c:f>
              <c:strCache>
                <c:ptCount val="0"/>
              </c:strCache>
            </c:strRef>
          </c:cat>
          <c:val>
            <c:numRef>
              <c:f>'Synthèse segmentation'!$B$12:$B$15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Répartition par niveau de montant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Nb dossiers</c:v>
          </c:tx>
          <c:cat>
            <c:strRef>
              <c:f>'Synthèse segmentation'!$F$12:$F$14</c:f>
              <c:strCache>
                <c:ptCount val="0"/>
              </c:strCache>
            </c:strRef>
          </c:cat>
          <c:val>
            <c:numRef>
              <c:f>'Synthèse segmentation'!$G$12:$G$14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2</xdr:row>
      <xdr:rowOff>0</xdr:rowOff>
    </xdr:from>
    <xdr:to>
      <xdr:col>17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7c09bdc87e448c8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17</xdr:col>
      <xdr:colOff>0</xdr:colOff>
      <xdr:row>30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96bcb36bd3947c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egmentationClientsTable" displayName="SegmentationClientsTable" ref="A1:S26" headerRowCount="1" totalsRowCount="0" totalsRowShown="0">
  <x:tableColumns count="19">
    <x:tableColumn id="1" name="ID_LIGNE"/>
    <x:tableColumn id="2" name="Nom"/>
    <x:tableColumn id="3" name="Prénom"/>
    <x:tableColumn id="4" name="CIN"/>
    <x:tableColumn id="5" name="Téléphone"/>
    <x:tableColumn id="6" name="Email"/>
    <x:tableColumn id="7" name="RIB"/>
    <x:tableColumn id="8" name="Ville"/>
    <x:tableColumn id="9" name="Date de naissance"/>
    <x:tableColumn id="10" name="Montant"/>
    <x:tableColumn id="11" name="Référence dossier"/>
    <x:tableColumn id="12" name="Commentaire"/>
    <x:tableColumn id="13" name="Montant_num"/>
    <x:tableColumn id="14" name="Année dossier"/>
    <x:tableColumn id="15" name="Motif"/>
    <x:tableColumn id="16" name="Famille de besoin"/>
    <x:tableColumn id="17" name="Niveau de montant"/>
    <x:tableColumn id="18" name="Récurrence contact"/>
    <x:tableColumn id="19" name="Segment princip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95c3e937d774cd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952356a6ad0443ed" /></Relationships>
</file>

<file path=xl/worksheets/sheet1.xml><?xml version="1.0" encoding="utf-8"?>
<x:worksheet xmlns:x="http://schemas.openxmlformats.org/spreadsheetml/2006/main">
  <x:cols>
    <x:col min="1" max="1" width="10.83203125" customWidth="1"/>
    <x:col min="2" max="2" width="13.83203125" customWidth="1"/>
    <x:col min="3" max="3" width="13.83203125" customWidth="1"/>
    <x:col min="4" max="4" width="13.83203125" customWidth="1"/>
    <x:col min="5" max="5" width="13.83203125" customWidth="1"/>
    <x:col min="6" max="6" width="15.83203125" customWidth="1"/>
    <x:col min="7" max="7" width="13.83203125" customWidth="1"/>
    <x:col min="8" max="8" width="15.83203125" customWidth="1"/>
    <x:col min="9" max="9" width="19.83203125" customWidth="1"/>
    <x:col min="10" max="10" width="10.83203125" customWidth="1"/>
    <x:col min="11" max="11" width="19.83203125" customWidth="1"/>
    <x:col min="12" max="12" width="60.83203125" customWidth="1"/>
  </x:cols>
  <x:sheetData>
    <x:row r="1">
      <x:c r="A1" t="str">
        <x:v>ID_LIGNE</x:v>
      </x:c>
      <x:c r="B1" t="str">
        <x:v>Nom</x:v>
      </x:c>
      <x:c r="C1" t="str">
        <x:v>Prénom</x:v>
      </x:c>
      <x:c r="D1" t="str">
        <x:v>CIN</x:v>
      </x:c>
      <x:c r="E1" t="str">
        <x:v>Téléphone</x:v>
      </x:c>
      <x:c r="F1" t="str">
        <x:v>Email</x:v>
      </x:c>
      <x:c r="G1" t="str">
        <x:v>RIB</x:v>
      </x:c>
      <x:c r="H1" t="str">
        <x:v>Ville</x:v>
      </x:c>
      <x:c r="I1" t="str">
        <x:v>Date de naissance</x:v>
      </x:c>
      <x:c r="J1" t="str">
        <x:v>Montant</x:v>
      </x:c>
      <x:c r="K1" t="str">
        <x:v>Référence dossier</x:v>
      </x:c>
      <x:c r="L1" t="str">
        <x:v>Commentaire</x:v>
      </x:c>
    </x:row>
    <x:row r="2">
      <x:c r="A2" t="str">
        <x:v>L-00001</x:v>
      </x:c>
      <x:c r="B2" t="str">
        <x:v>[[NOM-0001]]</x:v>
      </x:c>
      <x:c r="C2" t="str">
        <x:v>[[NOM-0002]]</x:v>
      </x:c>
      <x:c r="D2" t="str">
        <x:v>[[CIN-0001]]</x:v>
      </x:c>
      <x:c r="E2" t="str">
        <x:v>[[TEL-0001]]</x:v>
      </x:c>
      <x:c r="F2" t="str">
        <x:v>[[EMAIL-0001]]</x:v>
      </x:c>
      <x:c r="G2" t="str">
        <x:v>[[RIB-0001]]</x:v>
      </x:c>
      <x:c r="H2" t="str">
        <x:v>[[VILLE-0001]]</x:v>
      </x:c>
      <x:c r="I2" t="str">
        <x:v>[[DATE-0001]]</x:v>
      </x:c>
      <x:c r="J2" t="str">
        <x:v>4 334,56</x:v>
      </x:c>
      <x:c r="K2" t="str">
        <x:v>REF2023-001</x:v>
      </x:c>
      <x:c r="L2" t="str">
        <x:v>Client [[NOM-0002]] [[NOM-0001]] a appelé depuis le [[TEL-0002]] pour contester un prélèvement.</x:v>
      </x:c>
    </x:row>
    <x:row r="3">
      <x:c r="A3" t="str">
        <x:v>L-00002</x:v>
      </x:c>
      <x:c r="B3" t="str">
        <x:v>[[NOM-0003]]</x:v>
      </x:c>
      <x:c r="C3" t="str">
        <x:v>[[NOM-0004]]</x:v>
      </x:c>
      <x:c r="D3" t="str">
        <x:v>[[CIN-0002]]</x:v>
      </x:c>
      <x:c r="E3" t="str">
        <x:v>[[TEL-0003]]</x:v>
      </x:c>
      <x:c r="F3" t="str">
        <x:v>[[EMAIL-0002]]</x:v>
      </x:c>
      <x:c r="G3" t="str">
        <x:v>[[RIB-0002]]</x:v>
      </x:c>
      <x:c r="H3" t="str">
        <x:v>[[VILLE-0002]]</x:v>
      </x:c>
      <x:c r="I3" t="str">
        <x:v>[[DATE-0002]]</x:v>
      </x:c>
      <x:c r="J3" t="str">
        <x:v>5 443,23</x:v>
      </x:c>
      <x:c r="K3" t="str">
        <x:v>REF2024-002</x:v>
      </x:c>
      <x:c r="L3" t="str">
        <x:v>Vérifier la CIN [[CIN-0002]] avant tout virement. Contact : [[EMAIL-0002]].</x:v>
      </x:c>
    </x:row>
    <x:row r="4">
      <x:c r="A4" t="str">
        <x:v>L-00003</x:v>
      </x:c>
      <x:c r="B4" t="str">
        <x:v>[[NOM-0005]]</x:v>
      </x:c>
      <x:c r="C4" t="str">
        <x:v>[[NOM-0006]]</x:v>
      </x:c>
      <x:c r="D4" t="str">
        <x:v>[[CIN-0003]]</x:v>
      </x:c>
      <x:c r="E4" t="str">
        <x:v>[[TEL-0004]]</x:v>
      </x:c>
      <x:c r="F4" t="str">
        <x:v>[[EMAIL-0003]]</x:v>
      </x:c>
      <x:c r="G4" t="str">
        <x:v>[[RIB-0003]]</x:v>
      </x:c>
      <x:c r="H4" t="str">
        <x:v>[[VILLE-0002]]</x:v>
      </x:c>
      <x:c r="I4" t="str">
        <x:v>[[DATE-0003]]</x:v>
      </x:c>
      <x:c r="J4" t="str">
        <x:v>2 783,46</x:v>
      </x:c>
      <x:c r="K4" t="str">
        <x:v>REF2023-003</x:v>
      </x:c>
      <x:c r="L4" t="str">
        <x:v>Mme/M. [[NOM-0005]] souhaite changer son RIB pour [[RIB-0004]].</x:v>
      </x:c>
    </x:row>
    <x:row r="5">
      <x:c r="A5" t="str">
        <x:v>L-00004</x:v>
      </x:c>
      <x:c r="B5" t="str">
        <x:v>[[NOM-0007]]</x:v>
      </x:c>
      <x:c r="C5" t="str">
        <x:v>[[NOM-0008]]</x:v>
      </x:c>
      <x:c r="D5" t="str">
        <x:v>[[CIN-0004]]</x:v>
      </x:c>
      <x:c r="E5" t="str">
        <x:v>[[TEL-0005]]</x:v>
      </x:c>
      <x:c r="F5" t="str">
        <x:v>[[EMAIL-0004]]</x:v>
      </x:c>
      <x:c r="G5" t="str">
        <x:v>[[RIB-0005]]</x:v>
      </x:c>
      <x:c r="H5" t="str">
        <x:v>[[VILLE-0003]]</x:v>
      </x:c>
      <x:c r="I5" t="str">
        <x:v>[[DATE-0004]]</x:v>
      </x:c>
      <x:c r="J5" t="str">
        <x:v>4 947,79</x:v>
      </x:c>
      <x:c r="K5" t="str">
        <x:v>REF2024-004</x:v>
      </x:c>
      <x:c r="L5" t="str">
        <x:v>Dossier complet, rien à signaler.</x:v>
      </x:c>
    </x:row>
    <x:row r="6">
      <x:c r="A6" t="str">
        <x:v>L-00005</x:v>
      </x:c>
      <x:c r="B6" t="str">
        <x:v>[[NOM-0003]]</x:v>
      </x:c>
      <x:c r="C6" t="str">
        <x:v>[[NOM-0002]]</x:v>
      </x:c>
      <x:c r="D6" t="str">
        <x:v>[[CIN-0005]]</x:v>
      </x:c>
      <x:c r="E6" t="str">
        <x:v>[[TEL-0006]]</x:v>
      </x:c>
      <x:c r="F6" t="str">
        <x:v>[[EMAIL-0005]]</x:v>
      </x:c>
      <x:c r="G6" t="str">
        <x:v>[[RIB-0006]]</x:v>
      </x:c>
      <x:c r="H6" t="str">
        <x:v>[[VILLE-0004]]</x:v>
      </x:c>
      <x:c r="I6" t="str">
        <x:v>[[DATE-0005]]</x:v>
      </x:c>
      <x:c r="J6" t="str">
        <x:v>7 633,98</x:v>
      </x:c>
      <x:c r="K6" t="str">
        <x:v>REF2023-005</x:v>
      </x:c>
      <x:c r="L6" t="str">
        <x:v>Relance faite par [[NOM-0002]] ; le conseiller [[NOM-0002]] [[NOM-0001]] suit le dossier.</x:v>
      </x:c>
    </x:row>
    <x:row r="7">
      <x:c r="A7" t="str">
        <x:v>L-00006</x:v>
      </x:c>
      <x:c r="B7" t="str">
        <x:v>[[NOM-0009]]</x:v>
      </x:c>
      <x:c r="C7" t="str">
        <x:v>[[NOM-0010]]</x:v>
      </x:c>
      <x:c r="D7" t="str">
        <x:v>[[CIN-0006]]</x:v>
      </x:c>
      <x:c r="E7" t="str">
        <x:v>[[TEL-0007]]</x:v>
      </x:c>
      <x:c r="F7" t="str">
        <x:v>[[EMAIL-0006]]</x:v>
      </x:c>
      <x:c r="G7" t="str">
        <x:v>[[RIB-0007]]</x:v>
      </x:c>
      <x:c r="H7" t="str">
        <x:v>[[VILLE-0003]]</x:v>
      </x:c>
      <x:c r="I7" t="str">
        <x:v>[[DATE-0006]]</x:v>
      </x:c>
      <x:c r="J7" t="str">
        <x:v>7 687,82</x:v>
      </x:c>
      <x:c r="K7" t="str">
        <x:v>REF2024-006</x:v>
      </x:c>
      <x:c r="L7" t="str">
        <x:v>Paiement par carte [[CB-0001]] refusé, rappeler au [[TEL-0007]].</x:v>
      </x:c>
    </x:row>
    <x:row r="8">
      <x:c r="A8" t="str">
        <x:v>L-00007</x:v>
      </x:c>
      <x:c r="B8" t="str">
        <x:v>[[NOM-0011]]</x:v>
      </x:c>
      <x:c r="C8" t="str">
        <x:v>[[NOM-0012]]</x:v>
      </x:c>
      <x:c r="D8" t="str">
        <x:v>[[CIN-0007]]</x:v>
      </x:c>
      <x:c r="E8" t="str">
        <x:v>[[TEL-0008]]</x:v>
      </x:c>
      <x:c r="F8" t="str">
        <x:v>[[EMAIL-0007]]</x:v>
      </x:c>
      <x:c r="G8" t="str">
        <x:v>[[RIB-0008]]</x:v>
      </x:c>
      <x:c r="H8" t="str">
        <x:v>[[VILLE-0005]]</x:v>
      </x:c>
      <x:c r="I8" t="str">
        <x:v>[[DATE-0007]]</x:v>
      </x:c>
      <x:c r="J8" t="str">
        <x:v>7 271,78</x:v>
      </x:c>
      <x:c r="K8" t="str">
        <x:v>REF2023-007</x:v>
      </x:c>
      <x:c r="L8" t="str">
        <x:v>Client [[NOM-0012]] [[NOM-0011]] a appelé depuis le [[TEL-0009]] pour contester un prélèvement.</x:v>
      </x:c>
    </x:row>
    <x:row r="9">
      <x:c r="A9" t="str">
        <x:v>L-00008</x:v>
      </x:c>
      <x:c r="B9" t="str">
        <x:v>[[NOM-0005]]</x:v>
      </x:c>
      <x:c r="C9" t="str">
        <x:v>[[NOM-0002]]</x:v>
      </x:c>
      <x:c r="D9" t="str">
        <x:v>[[CIN-0008]]</x:v>
      </x:c>
      <x:c r="E9" t="str">
        <x:v>[[TEL-0010]]</x:v>
      </x:c>
      <x:c r="F9" t="str">
        <x:v>[[EMAIL-0008]]</x:v>
      </x:c>
      <x:c r="G9" t="str">
        <x:v>[[RIB-0009]]</x:v>
      </x:c>
      <x:c r="H9" t="str">
        <x:v>[[VILLE-0005]]</x:v>
      </x:c>
      <x:c r="I9" t="str">
        <x:v>[[DATE-0008]]</x:v>
      </x:c>
      <x:c r="J9" t="str">
        <x:v>3 291,70</x:v>
      </x:c>
      <x:c r="K9" t="str">
        <x:v>REF2024-008</x:v>
      </x:c>
      <x:c r="L9" t="str">
        <x:v>Vérifier la CIN [[CIN-0008]] avant tout virement. Contact : [[EMAIL-0008]].</x:v>
      </x:c>
    </x:row>
    <x:row r="10">
      <x:c r="A10" t="str">
        <x:v>L-00009</x:v>
      </x:c>
      <x:c r="B10" t="str">
        <x:v>[[NOM-0013]]</x:v>
      </x:c>
      <x:c r="C10" t="str">
        <x:v>[[NOM-0014]]</x:v>
      </x:c>
      <x:c r="D10" t="str">
        <x:v>[[CIN-0009]]</x:v>
      </x:c>
      <x:c r="E10" t="str">
        <x:v>[[TEL-0011]]</x:v>
      </x:c>
      <x:c r="F10" t="str">
        <x:v>[[EMAIL-0009]]</x:v>
      </x:c>
      <x:c r="G10" t="str">
        <x:v>[[RIB-0010]]</x:v>
      </x:c>
      <x:c r="H10" t="str">
        <x:v>[[VILLE-0003]]</x:v>
      </x:c>
      <x:c r="I10" t="str">
        <x:v>[[DATE-0009]]</x:v>
      </x:c>
      <x:c r="J10" t="str">
        <x:v>5 613,46</x:v>
      </x:c>
      <x:c r="K10" t="str">
        <x:v>REF2023-009</x:v>
      </x:c>
      <x:c r="L10" t="str">
        <x:v>Mme/M. [[NOM-0013]] souhaite changer son RIB pour [[RIB-0011]].</x:v>
      </x:c>
    </x:row>
    <x:row r="11">
      <x:c r="A11" t="str">
        <x:v>L-00010</x:v>
      </x:c>
      <x:c r="B11" t="str">
        <x:v>[[NOM-0015]]</x:v>
      </x:c>
      <x:c r="C11" t="str">
        <x:v>[[NOM-0016]]</x:v>
      </x:c>
      <x:c r="D11" t="str">
        <x:v>[[CIN-0010]]</x:v>
      </x:c>
      <x:c r="E11" t="str">
        <x:v>[[TEL-0012]]</x:v>
      </x:c>
      <x:c r="F11" t="str">
        <x:v>[[EMAIL-0010]]</x:v>
      </x:c>
      <x:c r="G11" t="str">
        <x:v>[[RIB-0012]]</x:v>
      </x:c>
      <x:c r="H11" t="str">
        <x:v>[[VILLE-0006]]</x:v>
      </x:c>
      <x:c r="I11" t="str">
        <x:v>[[DATE-0010]]</x:v>
      </x:c>
      <x:c r="J11" t="str">
        <x:v>6 668,35</x:v>
      </x:c>
      <x:c r="K11" t="str">
        <x:v>REF2024-010</x:v>
      </x:c>
      <x:c r="L11" t="str">
        <x:v>Dossier complet, rien à signaler.</x:v>
      </x:c>
    </x:row>
    <x:row r="12">
      <x:c r="A12" t="str">
        <x:v>L-00011</x:v>
      </x:c>
      <x:c r="B12" t="str">
        <x:v>[[NOM-0017]]</x:v>
      </x:c>
      <x:c r="C12" t="str">
        <x:v>[[NOM-0018]]</x:v>
      </x:c>
      <x:c r="D12" t="str">
        <x:v>[[CIN-0011]]</x:v>
      </x:c>
      <x:c r="E12" t="str">
        <x:v>[[TEL-0013]]</x:v>
      </x:c>
      <x:c r="F12" t="str">
        <x:v>[[EMAIL-0011]]</x:v>
      </x:c>
      <x:c r="G12" t="str">
        <x:v>[[RIB-0013]]</x:v>
      </x:c>
      <x:c r="H12" t="str">
        <x:v>[[VILLE-0007]]</x:v>
      </x:c>
      <x:c r="I12" t="str">
        <x:v>[[DATE-0011]]</x:v>
      </x:c>
      <x:c r="J12" t="str">
        <x:v>5 275,89</x:v>
      </x:c>
      <x:c r="K12" t="str">
        <x:v>REF2023-011</x:v>
      </x:c>
      <x:c r="L12" t="str">
        <x:v>Relance faite par [[NOM-0018]] ; le conseiller [[NOM-0002]] [[NOM-0001]] suit le dossier.</x:v>
      </x:c>
    </x:row>
    <x:row r="13">
      <x:c r="A13" t="str">
        <x:v>L-00012</x:v>
      </x:c>
      <x:c r="B13" t="str">
        <x:v>[[NOM-0005]]</x:v>
      </x:c>
      <x:c r="C13" t="str">
        <x:v>[[NOM-0019]]</x:v>
      </x:c>
      <x:c r="D13" t="str">
        <x:v>[[CIN-0012]]</x:v>
      </x:c>
      <x:c r="E13" t="str">
        <x:v>[[TEL-0014]]</x:v>
      </x:c>
      <x:c r="F13" t="str">
        <x:v>[[EMAIL-0012]]</x:v>
      </x:c>
      <x:c r="G13" t="str">
        <x:v>[[RIB-0014]]</x:v>
      </x:c>
      <x:c r="H13" t="str">
        <x:v>[[VILLE-0007]]</x:v>
      </x:c>
      <x:c r="I13" t="str">
        <x:v>[[DATE-0012]]</x:v>
      </x:c>
      <x:c r="J13" t="str">
        <x:v>6 715,66</x:v>
      </x:c>
      <x:c r="K13" t="str">
        <x:v>REF2024-012</x:v>
      </x:c>
      <x:c r="L13" t="str">
        <x:v>Paiement par carte [[CB-0001]] refusé, rappeler au [[TEL-0014]].</x:v>
      </x:c>
    </x:row>
    <x:row r="14">
      <x:c r="A14" t="str">
        <x:v>L-00013</x:v>
      </x:c>
      <x:c r="B14" t="str">
        <x:v>[[NOM-0017]]</x:v>
      </x:c>
      <x:c r="C14" t="str">
        <x:v>[[NOM-0008]]</x:v>
      </x:c>
      <x:c r="D14" t="str">
        <x:v>[[CIN-0013]]</x:v>
      </x:c>
      <x:c r="E14" t="str">
        <x:v>[[TEL-0015]]</x:v>
      </x:c>
      <x:c r="F14" t="str">
        <x:v>[[EMAIL-0013]]</x:v>
      </x:c>
      <x:c r="G14" t="str">
        <x:v>[[RIB-0015]]</x:v>
      </x:c>
      <x:c r="H14" t="str">
        <x:v>[[VILLE-0008]]</x:v>
      </x:c>
      <x:c r="I14" t="str">
        <x:v>[[DATE-0013]]</x:v>
      </x:c>
      <x:c r="J14" t="str">
        <x:v>4 993,80</x:v>
      </x:c>
      <x:c r="K14" t="str">
        <x:v>REF2023-013</x:v>
      </x:c>
      <x:c r="L14" t="str">
        <x:v>Client [[NOM-0008]] [[NOM-0017]] a appelé depuis le [[TEL-0016]] pour contester un prélèvement.</x:v>
      </x:c>
    </x:row>
    <x:row r="15">
      <x:c r="A15" t="str">
        <x:v>L-00014</x:v>
      </x:c>
      <x:c r="B15" t="str">
        <x:v>[[NOM-0020]]</x:v>
      </x:c>
      <x:c r="C15" t="str">
        <x:v>[[NOM-0021]]</x:v>
      </x:c>
      <x:c r="D15" t="str">
        <x:v>[[CIN-0014]]</x:v>
      </x:c>
      <x:c r="E15" t="str">
        <x:v>[[TEL-0017]]</x:v>
      </x:c>
      <x:c r="F15" t="str">
        <x:v>[[EMAIL-0014]]</x:v>
      </x:c>
      <x:c r="G15" t="str">
        <x:v>[[RIB-0016]]</x:v>
      </x:c>
      <x:c r="H15" t="str">
        <x:v>[[VILLE-0002]]</x:v>
      </x:c>
      <x:c r="I15" t="str">
        <x:v>[[DATE-0014]]</x:v>
      </x:c>
      <x:c r="J15" t="str">
        <x:v>4 686,98</x:v>
      </x:c>
      <x:c r="K15" t="str">
        <x:v>REF2024-014</x:v>
      </x:c>
      <x:c r="L15" t="str">
        <x:v>Vérifier la CIN [[CIN-0014]] avant tout virement. Contact : [[EMAIL-0014]].</x:v>
      </x:c>
    </x:row>
    <x:row r="16">
      <x:c r="A16" t="str">
        <x:v>L-00015</x:v>
      </x:c>
      <x:c r="B16" t="str">
        <x:v>[[NOM-0009]]</x:v>
      </x:c>
      <x:c r="C16" t="str">
        <x:v>[[NOM-0022]]</x:v>
      </x:c>
      <x:c r="D16" t="str">
        <x:v>[[CIN-0015]]</x:v>
      </x:c>
      <x:c r="E16" t="str">
        <x:v>[[TEL-0018]]</x:v>
      </x:c>
      <x:c r="F16" t="str">
        <x:v>[[EMAIL-0015]]</x:v>
      </x:c>
      <x:c r="G16" t="str">
        <x:v>[[RIB-0017]]</x:v>
      </x:c>
      <x:c r="H16" t="str">
        <x:v>[[VILLE-0009]]</x:v>
      </x:c>
      <x:c r="I16" t="str">
        <x:v>[[DATE-0015]]</x:v>
      </x:c>
      <x:c r="J16" t="str">
        <x:v>6 642,88</x:v>
      </x:c>
      <x:c r="K16" t="str">
        <x:v>REF2023-015</x:v>
      </x:c>
      <x:c r="L16" t="str">
        <x:v>Mme/M. [[NOM-0009]] souhaite changer son RIB pour [[RIB-0018]].</x:v>
      </x:c>
    </x:row>
    <x:row r="17">
      <x:c r="A17" t="str">
        <x:v>L-00016</x:v>
      </x:c>
      <x:c r="B17" t="str">
        <x:v>[[NOM-0011]]</x:v>
      </x:c>
      <x:c r="C17" t="str">
        <x:v>[[NOM-0023]]</x:v>
      </x:c>
      <x:c r="D17" t="str">
        <x:v>[[CIN-0016]]</x:v>
      </x:c>
      <x:c r="E17" t="str">
        <x:v>[[TEL-0019]]</x:v>
      </x:c>
      <x:c r="F17" t="str">
        <x:v>[[EMAIL-0016]]</x:v>
      </x:c>
      <x:c r="G17" t="str">
        <x:v>[[RIB-0019]]</x:v>
      </x:c>
      <x:c r="H17" t="str">
        <x:v>[[VILLE-0009]]</x:v>
      </x:c>
      <x:c r="I17" t="str">
        <x:v>[[DATE-0016]]</x:v>
      </x:c>
      <x:c r="J17" t="str">
        <x:v>4 430,77</x:v>
      </x:c>
      <x:c r="K17" t="str">
        <x:v>REF2024-016</x:v>
      </x:c>
      <x:c r="L17" t="str">
        <x:v>Dossier complet, rien à signaler.</x:v>
      </x:c>
    </x:row>
    <x:row r="18">
      <x:c r="A18" t="str">
        <x:v>L-00017</x:v>
      </x:c>
      <x:c r="B18" t="str">
        <x:v>[[NOM-0005]]</x:v>
      </x:c>
      <x:c r="C18" t="str">
        <x:v>[[NOM-0002]]</x:v>
      </x:c>
      <x:c r="D18" t="str">
        <x:v>[[CIN-0017]]</x:v>
      </x:c>
      <x:c r="E18" t="str">
        <x:v>[[TEL-0020]]</x:v>
      </x:c>
      <x:c r="F18" t="str">
        <x:v>[[EMAIL-0008]]</x:v>
      </x:c>
      <x:c r="G18" t="str">
        <x:v>[[RIB-0020]]</x:v>
      </x:c>
      <x:c r="H18" t="str">
        <x:v>[[VILLE-0005]]</x:v>
      </x:c>
      <x:c r="I18" t="str">
        <x:v>[[DATE-0017]]</x:v>
      </x:c>
      <x:c r="J18" t="str">
        <x:v>7 368,06</x:v>
      </x:c>
      <x:c r="K18" t="str">
        <x:v>REF2023-017</x:v>
      </x:c>
      <x:c r="L18" t="str">
        <x:v>Relance faite par [[NOM-0002]] ; le conseiller [[NOM-0002]] [[NOM-0001]] suit le dossier.</x:v>
      </x:c>
    </x:row>
    <x:row r="19">
      <x:c r="A19" t="str">
        <x:v>L-00018</x:v>
      </x:c>
      <x:c r="B19" t="str">
        <x:v>[[NOM-0024]]</x:v>
      </x:c>
      <x:c r="C19" t="str">
        <x:v>[[NOM-0002]]</x:v>
      </x:c>
      <x:c r="D19" t="str">
        <x:v>[[CIN-0018]]</x:v>
      </x:c>
      <x:c r="E19" t="str">
        <x:v>[[TEL-0021]]</x:v>
      </x:c>
      <x:c r="F19" t="str">
        <x:v>[[EMAIL-0017]]</x:v>
      </x:c>
      <x:c r="G19" t="str">
        <x:v>[[RIB-0021]]</x:v>
      </x:c>
      <x:c r="H19" t="str">
        <x:v>[[VILLE-0003]]</x:v>
      </x:c>
      <x:c r="I19" t="str">
        <x:v>[[DATE-0018]]</x:v>
      </x:c>
      <x:c r="J19" t="str">
        <x:v>7 262,87</x:v>
      </x:c>
      <x:c r="K19" t="str">
        <x:v>REF2024-018</x:v>
      </x:c>
      <x:c r="L19" t="str">
        <x:v>Paiement par carte [[CB-0001]] refusé, rappeler au [[TEL-0021]].</x:v>
      </x:c>
    </x:row>
    <x:row r="20">
      <x:c r="A20" t="str">
        <x:v>L-00019</x:v>
      </x:c>
      <x:c r="B20" t="str">
        <x:v>[[NOM-0025]]</x:v>
      </x:c>
      <x:c r="C20" t="str">
        <x:v>[[NOM-0014]]</x:v>
      </x:c>
      <x:c r="D20" t="str">
        <x:v>[[CIN-0019]]</x:v>
      </x:c>
      <x:c r="E20" t="str">
        <x:v>[[TEL-0022]]</x:v>
      </x:c>
      <x:c r="F20" t="str">
        <x:v>[[EMAIL-0018]]</x:v>
      </x:c>
      <x:c r="G20" t="str">
        <x:v>[[RIB-0022]]</x:v>
      </x:c>
      <x:c r="H20" t="str">
        <x:v>[[VILLE-0003]]</x:v>
      </x:c>
      <x:c r="I20" t="str">
        <x:v>[[DATE-0019]]</x:v>
      </x:c>
      <x:c r="J20" t="str">
        <x:v>3 125,70</x:v>
      </x:c>
      <x:c r="K20" t="str">
        <x:v>REF2023-019</x:v>
      </x:c>
      <x:c r="L20" t="str">
        <x:v>Client [[NOM-0014]] [[NOM-0025]] a appelé depuis le [[TEL-0023]] pour contester un prélèvement.</x:v>
      </x:c>
    </x:row>
    <x:row r="21">
      <x:c r="A21" t="str">
        <x:v>L-00020</x:v>
      </x:c>
      <x:c r="B21" t="str">
        <x:v>[[NOM-0005]]</x:v>
      </x:c>
      <x:c r="C21" t="str">
        <x:v>[[NOM-0023]]</x:v>
      </x:c>
      <x:c r="D21" t="str">
        <x:v>[[CIN-0020]]</x:v>
      </x:c>
      <x:c r="E21" t="str">
        <x:v>[[TEL-0024]]</x:v>
      </x:c>
      <x:c r="F21" t="str">
        <x:v>[[EMAIL-0019]]</x:v>
      </x:c>
      <x:c r="G21" t="str">
        <x:v>[[RIB-0023]]</x:v>
      </x:c>
      <x:c r="H21" t="str">
        <x:v>[[VILLE-0009]]</x:v>
      </x:c>
      <x:c r="I21" t="str">
        <x:v>[[DATE-0020]]</x:v>
      </x:c>
      <x:c r="J21" t="str">
        <x:v>1 742,47</x:v>
      </x:c>
      <x:c r="K21" t="str">
        <x:v>REF2024-020</x:v>
      </x:c>
      <x:c r="L21" t="str">
        <x:v>Vérifier la CIN [[CIN-0020]] avant tout virement. Contact : [[EMAIL-0019]].</x:v>
      </x:c>
    </x:row>
    <x:row r="22">
      <x:c r="A22" t="str">
        <x:v>L-00021</x:v>
      </x:c>
      <x:c r="B22" t="str">
        <x:v>[[NOM-0009]]</x:v>
      </x:c>
      <x:c r="C22" t="str">
        <x:v>[[NOM-0022]]</x:v>
      </x:c>
      <x:c r="D22" t="str">
        <x:v>[[CIN-0021]]</x:v>
      </x:c>
      <x:c r="E22" t="str">
        <x:v>[[TEL-0025]]</x:v>
      </x:c>
      <x:c r="F22" t="str">
        <x:v>[[EMAIL-0015]]</x:v>
      </x:c>
      <x:c r="G22" t="str">
        <x:v>[[RIB-0024]]</x:v>
      </x:c>
      <x:c r="H22" t="str">
        <x:v>[[VILLE-0001]]</x:v>
      </x:c>
      <x:c r="I22" t="str">
        <x:v>[[DATE-0021]]</x:v>
      </x:c>
      <x:c r="J22" t="str">
        <x:v>5 496,10</x:v>
      </x:c>
      <x:c r="K22" t="str">
        <x:v>REF2023-021</x:v>
      </x:c>
      <x:c r="L22" t="str">
        <x:v>Mme/M. [[NOM-0009]] souhaite changer son RIB pour [[RIB-0025]].</x:v>
      </x:c>
    </x:row>
    <x:row r="23">
      <x:c r="A23" t="str">
        <x:v>L-00022</x:v>
      </x:c>
      <x:c r="B23" t="str">
        <x:v>[[NOM-0003]]</x:v>
      </x:c>
      <x:c r="C23" t="str">
        <x:v>[[NOM-0021]]</x:v>
      </x:c>
      <x:c r="D23" t="str">
        <x:v>[[CIN-0022]]</x:v>
      </x:c>
      <x:c r="E23" t="str">
        <x:v>[[TEL-0026]]</x:v>
      </x:c>
      <x:c r="F23" t="str">
        <x:v>[[EMAIL-0020]]</x:v>
      </x:c>
      <x:c r="G23" t="str">
        <x:v>[[RIB-0026]]</x:v>
      </x:c>
      <x:c r="H23" t="str">
        <x:v>[[VILLE-0004]]</x:v>
      </x:c>
      <x:c r="I23" t="str">
        <x:v>[[DATE-0022]]</x:v>
      </x:c>
      <x:c r="J23" t="str">
        <x:v>4 650,51</x:v>
      </x:c>
      <x:c r="K23" t="str">
        <x:v>REF2024-022</x:v>
      </x:c>
      <x:c r="L23" t="str">
        <x:v>Dossier complet, rien à signaler.</x:v>
      </x:c>
    </x:row>
    <x:row r="24">
      <x:c r="A24" t="str">
        <x:v>L-00023</x:v>
      </x:c>
      <x:c r="B24" t="str">
        <x:v>[[NOM-0011]]</x:v>
      </x:c>
      <x:c r="C24" t="str">
        <x:v>[[NOM-0026]]</x:v>
      </x:c>
      <x:c r="D24" t="str">
        <x:v>[[CIN-0023]]</x:v>
      </x:c>
      <x:c r="E24" t="str">
        <x:v>[[TEL-0027]]</x:v>
      </x:c>
      <x:c r="F24" t="str">
        <x:v>[[EMAIL-0021]]</x:v>
      </x:c>
      <x:c r="G24" t="str">
        <x:v>[[RIB-0027]]</x:v>
      </x:c>
      <x:c r="H24" t="str">
        <x:v>[[VILLE-0008]]</x:v>
      </x:c>
      <x:c r="I24" t="str">
        <x:v>[[DATE-0023]]</x:v>
      </x:c>
      <x:c r="J24" t="str">
        <x:v>3 177,97</x:v>
      </x:c>
      <x:c r="K24" t="str">
        <x:v>REF2023-023</x:v>
      </x:c>
      <x:c r="L24" t="str">
        <x:v>Relance faite par [[NOM-0026]] ; le conseiller [[NOM-0002]] [[NOM-0001]] suit le dossier.</x:v>
      </x:c>
    </x:row>
    <x:row r="25">
      <x:c r="A25" t="str">
        <x:v>L-00024</x:v>
      </x:c>
      <x:c r="B25" t="str">
        <x:v>[[NOM-0015]]</x:v>
      </x:c>
      <x:c r="C25" t="str">
        <x:v>[[NOM-0019]]</x:v>
      </x:c>
      <x:c r="D25" t="str">
        <x:v>[[CIN-0024]]</x:v>
      </x:c>
      <x:c r="E25" t="str">
        <x:v>[[TEL-0028]]</x:v>
      </x:c>
      <x:c r="F25" t="str">
        <x:v>[[EMAIL-0022]]</x:v>
      </x:c>
      <x:c r="G25" t="str">
        <x:v>[[RIB-0028]]</x:v>
      </x:c>
      <x:c r="H25" t="str">
        <x:v>[[VILLE-0001]]</x:v>
      </x:c>
      <x:c r="I25" t="str">
        <x:v>[[DATE-0024]]</x:v>
      </x:c>
      <x:c r="J25" t="str">
        <x:v>646,76</x:v>
      </x:c>
      <x:c r="K25" t="str">
        <x:v>REF2024-024</x:v>
      </x:c>
      <x:c r="L25" t="str">
        <x:v>Paiement par carte [[CB-0001]] refusé, rappeler au [[TEL-0028]].</x:v>
      </x:c>
    </x:row>
    <x:row r="26">
      <x:c r="A26" t="str">
        <x:v>L-00025</x:v>
      </x:c>
      <x:c r="B26" t="str">
        <x:v>[[NOM-0027]]</x:v>
      </x:c>
      <x:c r="C26" t="str">
        <x:v>[[NOM-0018]]</x:v>
      </x:c>
      <x:c r="D26" t="str">
        <x:v>[[CIN-0025]]</x:v>
      </x:c>
      <x:c r="E26" t="str">
        <x:v>[[TEL-0029]]</x:v>
      </x:c>
      <x:c r="F26" t="str">
        <x:v>[[EMAIL-0023]]</x:v>
      </x:c>
      <x:c r="G26" t="str">
        <x:v>[[RIB-0029]]</x:v>
      </x:c>
      <x:c r="H26" t="str">
        <x:v>[[VILLE-0001]]</x:v>
      </x:c>
      <x:c r="I26" t="str">
        <x:v>[[DATE-0025]]</x:v>
      </x:c>
      <x:c r="J26" t="str">
        <x:v>1 539,09</x:v>
      </x:c>
      <x:c r="K26" t="str">
        <x:v>REF2023-025</x:v>
      </x:c>
      <x:c r="L26" t="str">
        <x:v>Client [[NOM-0018]] [[NOM-0027]] a appelé depuis le [[TEL-0030]] pour contester un prélèvement.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6" hidden="0" customWidth="1"/>
    <x:col min="3" max="3" width="16" hidden="0" customWidth="1"/>
    <x:col min="4" max="4" width="14" hidden="0" customWidth="1"/>
    <x:col min="5" max="5" width="15" hidden="0" customWidth="1"/>
    <x:col min="6" max="6" width="18" hidden="0" customWidth="1"/>
    <x:col min="7" max="7" width="15" hidden="0" customWidth="1"/>
    <x:col min="8" max="8" width="15" hidden="0" customWidth="1"/>
    <x:col min="9" max="9" width="18" hidden="0" customWidth="1"/>
    <x:col min="10" max="10" width="14" hidden="0" customWidth="1"/>
    <x:col min="11" max="11" width="18" hidden="0" customWidth="1"/>
    <x:col min="12" max="12" width="60" hidden="0" customWidth="1"/>
    <x:col min="13" max="13" width="15" hidden="0" customWidth="1"/>
    <x:col min="14" max="14" width="14" hidden="0" customWidth="1"/>
    <x:col min="15" max="15" width="28" hidden="0" customWidth="1"/>
    <x:col min="16" max="16" width="28" hidden="0" customWidth="1"/>
    <x:col min="17" max="17" width="18" hidden="0" customWidth="1"/>
    <x:col min="18" max="18" width="24" hidden="0" customWidth="1"/>
    <x:col min="19" max="19" width="38" hidden="0" customWidth="1"/>
  </x:cols>
  <x:sheetData>
    <x:row r="1" ht="32" customHeight="1">
      <x:c r="A1" s="40" t="str">
        <x:v>ID_LIGNE</x:v>
      </x:c>
      <x:c r="B1" s="40" t="str">
        <x:v>Nom</x:v>
      </x:c>
      <x:c r="C1" s="40" t="str">
        <x:v>Prénom</x:v>
      </x:c>
      <x:c r="D1" s="40" t="str">
        <x:v>CIN</x:v>
      </x:c>
      <x:c r="E1" s="40" t="str">
        <x:v>Téléphone</x:v>
      </x:c>
      <x:c r="F1" s="40" t="str">
        <x:v>Email</x:v>
      </x:c>
      <x:c r="G1" s="40" t="str">
        <x:v>RIB</x:v>
      </x:c>
      <x:c r="H1" s="40" t="str">
        <x:v>Ville</x:v>
      </x:c>
      <x:c r="I1" s="40" t="str">
        <x:v>Date de naissance</x:v>
      </x:c>
      <x:c r="J1" s="40" t="str">
        <x:v>Montant</x:v>
      </x:c>
      <x:c r="K1" s="40" t="str">
        <x:v>Référence dossier</x:v>
      </x:c>
      <x:c r="L1" s="40" t="str">
        <x:v>Commentaire</x:v>
      </x:c>
      <x:c r="M1" s="40" t="str">
        <x:v>Montant_num</x:v>
      </x:c>
      <x:c r="N1" s="40" t="str">
        <x:v>Année dossier</x:v>
      </x:c>
      <x:c r="O1" s="40" t="str">
        <x:v>Motif</x:v>
      </x:c>
      <x:c r="P1" s="40" t="str">
        <x:v>Famille de besoin</x:v>
      </x:c>
      <x:c r="Q1" s="40" t="str">
        <x:v>Niveau de montant</x:v>
      </x:c>
      <x:c r="R1" s="40" t="str">
        <x:v>Récurrence contact</x:v>
      </x:c>
      <x:c r="S1" s="40" t="str">
        <x:v>Segment principal</x:v>
      </x:c>
    </x:row>
    <x:row r="2">
      <x:c r="A2" s="44" t="str">
        <x:v>L-00001</x:v>
      </x:c>
      <x:c r="B2" s="44" t="str">
        <x:v>[[NOM-0001]]</x:v>
      </x:c>
      <x:c r="C2" s="44" t="str">
        <x:v>[[NOM-0002]]</x:v>
      </x:c>
      <x:c r="D2" s="44" t="str">
        <x:v>[[CIN-0001]]</x:v>
      </x:c>
      <x:c r="E2" s="44" t="str">
        <x:v>[[TEL-0001]]</x:v>
      </x:c>
      <x:c r="F2" s="44" t="str">
        <x:v>[[EMAIL-0001]]</x:v>
      </x:c>
      <x:c r="G2" s="44" t="str">
        <x:v>[[RIB-0001]]</x:v>
      </x:c>
      <x:c r="H2" s="44" t="str">
        <x:v>[[VILLE-0001]]</x:v>
      </x:c>
      <x:c r="I2" s="44" t="str">
        <x:v>[[DATE-0001]]</x:v>
      </x:c>
      <x:c r="J2" s="44" t="str">
        <x:v>4 334,56</x:v>
      </x:c>
      <x:c r="K2" s="44" t="str">
        <x:v>REF2023-001</x:v>
      </x:c>
      <x:c r="L2" s="44" t="str">
        <x:v>Client [[NOM-0002]] [[NOM-0001]] a appelé depuis le [[TEL-0002]] pour contester un prélèvement.</x:v>
      </x:c>
      <x:c r="M2" s="46" t="n">
        <x:v>4334.56</x:v>
      </x:c>
      <x:c r="N2" s="48" t="n">
        <x:f>VALUE(MID(K2,4,4))</x:f>
        <x:v>2023</x:v>
      </x:c>
      <x:c r="O2" s="44" t="str">
        <x:v>Contestation de prélèvement</x:v>
      </x:c>
      <x:c r="P2" s="44" t="str">
        <x:f>IF(OR(O2="Contestation de prélèvement",O2="Paiement carte refusé"),"Incident transactionnel",IF(OR(O2="Contrôle identité / virement",O2="Changement de RIB"),"Sécurisation / conformité",IF(O2="Relance / suivi","Suivi relationnel","Stable / sans anomalie")))</x:f>
        <x:v>Incident transactionnel</x:v>
      </x:c>
      <x:c r="Q2" s="44" t="str">
        <x:f>IF(M2&lt;'Méthodologie'!$B$7,"Faible",IF(M2&lt;='Méthodologie'!$B$8,"Moyen","Élevé"))</x:f>
        <x:v>Moyen</x:v>
      </x:c>
      <x:c r="R2" s="44" t="str">
        <x:f>IF(COUNTIFS($B$2:$B$26,B2,$C$2:$C$26,C2,$F$2:$F$26,F2)&gt;1,"Récurrent détecté","Unique dans l'échantillon")</x:f>
        <x:v>Unique dans l'échantillon</x:v>
      </x:c>
      <x:c r="S2" s="44" t="str">
        <x:f>Q2&amp;" | "&amp;P2</x:f>
        <x:v>Moyen | Incident transactionnel</x:v>
      </x:c>
    </x:row>
    <x:row r="3">
      <x:c r="A3" s="44" t="str">
        <x:v>L-00002</x:v>
      </x:c>
      <x:c r="B3" s="44" t="str">
        <x:v>[[NOM-0003]]</x:v>
      </x:c>
      <x:c r="C3" s="44" t="str">
        <x:v>[[NOM-0004]]</x:v>
      </x:c>
      <x:c r="D3" s="44" t="str">
        <x:v>[[CIN-0002]]</x:v>
      </x:c>
      <x:c r="E3" s="44" t="str">
        <x:v>[[TEL-0003]]</x:v>
      </x:c>
      <x:c r="F3" s="44" t="str">
        <x:v>[[EMAIL-0002]]</x:v>
      </x:c>
      <x:c r="G3" s="44" t="str">
        <x:v>[[RIB-0002]]</x:v>
      </x:c>
      <x:c r="H3" s="44" t="str">
        <x:v>[[VILLE-0002]]</x:v>
      </x:c>
      <x:c r="I3" s="44" t="str">
        <x:v>[[DATE-0002]]</x:v>
      </x:c>
      <x:c r="J3" s="44" t="str">
        <x:v>5 443,23</x:v>
      </x:c>
      <x:c r="K3" s="44" t="str">
        <x:v>REF2024-002</x:v>
      </x:c>
      <x:c r="L3" s="44" t="str">
        <x:v>Vérifier la CIN [[CIN-0002]] avant tout virement. Contact : [[EMAIL-0002]].</x:v>
      </x:c>
      <x:c r="M3" s="46" t="n">
        <x:v>5443.23</x:v>
      </x:c>
      <x:c r="N3" s="48" t="n">
        <x:f>VALUE(MID(K3,4,4))</x:f>
        <x:v>2024</x:v>
      </x:c>
      <x:c r="O3" s="44" t="str">
        <x:v>Contrôle identité / virement</x:v>
      </x:c>
      <x:c r="P3" s="44" t="str">
        <x:f>IF(OR(O3="Contestation de prélèvement",O3="Paiement carte refusé"),"Incident transactionnel",IF(OR(O3="Contrôle identité / virement",O3="Changement de RIB"),"Sécurisation / conformité",IF(O3="Relance / suivi","Suivi relationnel","Stable / sans anomalie")))</x:f>
        <x:v>Sécurisation / conformité</x:v>
      </x:c>
      <x:c r="Q3" s="44" t="str">
        <x:f>IF(M3&lt;'Méthodologie'!$B$7,"Faible",IF(M3&lt;='Méthodologie'!$B$8,"Moyen","Élevé"))</x:f>
        <x:v>Moyen</x:v>
      </x:c>
      <x:c r="R3" s="44" t="str">
        <x:f>IF(COUNTIFS($B$2:$B$26,B3,$C$2:$C$26,C3,$F$2:$F$26,F3)&gt;1,"Récurrent détecté","Unique dans l'échantillon")</x:f>
        <x:v>Unique dans l'échantillon</x:v>
      </x:c>
      <x:c r="S3" s="44" t="str">
        <x:f>Q3&amp;" | "&amp;P3</x:f>
        <x:v>Moyen | Sécurisation / conformité</x:v>
      </x:c>
    </x:row>
    <x:row r="4">
      <x:c r="A4" s="44" t="str">
        <x:v>L-00003</x:v>
      </x:c>
      <x:c r="B4" s="44" t="str">
        <x:v>[[NOM-0005]]</x:v>
      </x:c>
      <x:c r="C4" s="44" t="str">
        <x:v>[[NOM-0006]]</x:v>
      </x:c>
      <x:c r="D4" s="44" t="str">
        <x:v>[[CIN-0003]]</x:v>
      </x:c>
      <x:c r="E4" s="44" t="str">
        <x:v>[[TEL-0004]]</x:v>
      </x:c>
      <x:c r="F4" s="44" t="str">
        <x:v>[[EMAIL-0003]]</x:v>
      </x:c>
      <x:c r="G4" s="44" t="str">
        <x:v>[[RIB-0003]]</x:v>
      </x:c>
      <x:c r="H4" s="44" t="str">
        <x:v>[[VILLE-0002]]</x:v>
      </x:c>
      <x:c r="I4" s="44" t="str">
        <x:v>[[DATE-0003]]</x:v>
      </x:c>
      <x:c r="J4" s="44" t="str">
        <x:v>2 783,46</x:v>
      </x:c>
      <x:c r="K4" s="44" t="str">
        <x:v>REF2023-003</x:v>
      </x:c>
      <x:c r="L4" s="44" t="str">
        <x:v>Mme/M. [[NOM-0005]] souhaite changer son RIB pour [[RIB-0004]].</x:v>
      </x:c>
      <x:c r="M4" s="46" t="n">
        <x:v>2783.46</x:v>
      </x:c>
      <x:c r="N4" s="48" t="n">
        <x:f>VALUE(MID(K4,4,4))</x:f>
        <x:v>2023</x:v>
      </x:c>
      <x:c r="O4" s="44" t="str">
        <x:v>Changement de RIB</x:v>
      </x:c>
      <x:c r="P4" s="44" t="str">
        <x:f>IF(OR(O4="Contestation de prélèvement",O4="Paiement carte refusé"),"Incident transactionnel",IF(OR(O4="Contrôle identité / virement",O4="Changement de RIB"),"Sécurisation / conformité",IF(O4="Relance / suivi","Suivi relationnel","Stable / sans anomalie")))</x:f>
        <x:v>Sécurisation / conformité</x:v>
      </x:c>
      <x:c r="Q4" s="44" t="str">
        <x:f>IF(M4&lt;'Méthodologie'!$B$7,"Faible",IF(M4&lt;='Méthodologie'!$B$8,"Moyen","Élevé"))</x:f>
        <x:v>Faible</x:v>
      </x:c>
      <x:c r="R4" s="44" t="str">
        <x:f>IF(COUNTIFS($B$2:$B$26,B4,$C$2:$C$26,C4,$F$2:$F$26,F4)&gt;1,"Récurrent détecté","Unique dans l'échantillon")</x:f>
        <x:v>Unique dans l'échantillon</x:v>
      </x:c>
      <x:c r="S4" s="44" t="str">
        <x:f>Q4&amp;" | "&amp;P4</x:f>
        <x:v>Faible | Sécurisation / conformité</x:v>
      </x:c>
    </x:row>
    <x:row r="5">
      <x:c r="A5" s="44" t="str">
        <x:v>L-00004</x:v>
      </x:c>
      <x:c r="B5" s="44" t="str">
        <x:v>[[NOM-0007]]</x:v>
      </x:c>
      <x:c r="C5" s="44" t="str">
        <x:v>[[NOM-0008]]</x:v>
      </x:c>
      <x:c r="D5" s="44" t="str">
        <x:v>[[CIN-0004]]</x:v>
      </x:c>
      <x:c r="E5" s="44" t="str">
        <x:v>[[TEL-0005]]</x:v>
      </x:c>
      <x:c r="F5" s="44" t="str">
        <x:v>[[EMAIL-0004]]</x:v>
      </x:c>
      <x:c r="G5" s="44" t="str">
        <x:v>[[RIB-0005]]</x:v>
      </x:c>
      <x:c r="H5" s="44" t="str">
        <x:v>[[VILLE-0003]]</x:v>
      </x:c>
      <x:c r="I5" s="44" t="str">
        <x:v>[[DATE-0004]]</x:v>
      </x:c>
      <x:c r="J5" s="44" t="str">
        <x:v>4 947,79</x:v>
      </x:c>
      <x:c r="K5" s="44" t="str">
        <x:v>REF2024-004</x:v>
      </x:c>
      <x:c r="L5" s="44" t="str">
        <x:v>Dossier complet, rien à signaler.</x:v>
      </x:c>
      <x:c r="M5" s="46" t="n">
        <x:v>4947.79</x:v>
      </x:c>
      <x:c r="N5" s="48" t="n">
        <x:f>VALUE(MID(K5,4,4))</x:f>
        <x:v>2024</x:v>
      </x:c>
      <x:c r="O5" s="44" t="str">
        <x:v>Dossier sans anomalie</x:v>
      </x:c>
      <x:c r="P5" s="44" t="str">
        <x:f>IF(OR(O5="Contestation de prélèvement",O5="Paiement carte refusé"),"Incident transactionnel",IF(OR(O5="Contrôle identité / virement",O5="Changement de RIB"),"Sécurisation / conformité",IF(O5="Relance / suivi","Suivi relationnel","Stable / sans anomalie")))</x:f>
        <x:v>Stable / sans anomalie</x:v>
      </x:c>
      <x:c r="Q5" s="44" t="str">
        <x:f>IF(M5&lt;'Méthodologie'!$B$7,"Faible",IF(M5&lt;='Méthodologie'!$B$8,"Moyen","Élevé"))</x:f>
        <x:v>Moyen</x:v>
      </x:c>
      <x:c r="R5" s="44" t="str">
        <x:f>IF(COUNTIFS($B$2:$B$26,B5,$C$2:$C$26,C5,$F$2:$F$26,F5)&gt;1,"Récurrent détecté","Unique dans l'échantillon")</x:f>
        <x:v>Unique dans l'échantillon</x:v>
      </x:c>
      <x:c r="S5" s="44" t="str">
        <x:f>Q5&amp;" | "&amp;P5</x:f>
        <x:v>Moyen | Stable / sans anomalie</x:v>
      </x:c>
    </x:row>
    <x:row r="6">
      <x:c r="A6" s="44" t="str">
        <x:v>L-00005</x:v>
      </x:c>
      <x:c r="B6" s="44" t="str">
        <x:v>[[NOM-0003]]</x:v>
      </x:c>
      <x:c r="C6" s="44" t="str">
        <x:v>[[NOM-0002]]</x:v>
      </x:c>
      <x:c r="D6" s="44" t="str">
        <x:v>[[CIN-0005]]</x:v>
      </x:c>
      <x:c r="E6" s="44" t="str">
        <x:v>[[TEL-0006]]</x:v>
      </x:c>
      <x:c r="F6" s="44" t="str">
        <x:v>[[EMAIL-0005]]</x:v>
      </x:c>
      <x:c r="G6" s="44" t="str">
        <x:v>[[RIB-0006]]</x:v>
      </x:c>
      <x:c r="H6" s="44" t="str">
        <x:v>[[VILLE-0004]]</x:v>
      </x:c>
      <x:c r="I6" s="44" t="str">
        <x:v>[[DATE-0005]]</x:v>
      </x:c>
      <x:c r="J6" s="44" t="str">
        <x:v>7 633,98</x:v>
      </x:c>
      <x:c r="K6" s="44" t="str">
        <x:v>REF2023-005</x:v>
      </x:c>
      <x:c r="L6" s="44" t="str">
        <x:v>Relance faite par [[NOM-0002]] ; le conseiller [[NOM-0002]] [[NOM-0001]] suit le dossier.</x:v>
      </x:c>
      <x:c r="M6" s="46" t="n">
        <x:v>7633.98</x:v>
      </x:c>
      <x:c r="N6" s="48" t="n">
        <x:f>VALUE(MID(K6,4,4))</x:f>
        <x:v>2023</x:v>
      </x:c>
      <x:c r="O6" s="44" t="str">
        <x:v>Relance / suivi</x:v>
      </x:c>
      <x:c r="P6" s="44" t="str">
        <x:f>IF(OR(O6="Contestation de prélèvement",O6="Paiement carte refusé"),"Incident transactionnel",IF(OR(O6="Contrôle identité / virement",O6="Changement de RIB"),"Sécurisation / conformité",IF(O6="Relance / suivi","Suivi relationnel","Stable / sans anomalie")))</x:f>
        <x:v>Suivi relationnel</x:v>
      </x:c>
      <x:c r="Q6" s="44" t="str">
        <x:f>IF(M6&lt;'Méthodologie'!$B$7,"Faible",IF(M6&lt;='Méthodologie'!$B$8,"Moyen","Élevé"))</x:f>
        <x:v>Élevé</x:v>
      </x:c>
      <x:c r="R6" s="44" t="str">
        <x:f>IF(COUNTIFS($B$2:$B$26,B6,$C$2:$C$26,C6,$F$2:$F$26,F6)&gt;1,"Récurrent détecté","Unique dans l'échantillon")</x:f>
        <x:v>Unique dans l'échantillon</x:v>
      </x:c>
      <x:c r="S6" s="44" t="str">
        <x:f>Q6&amp;" | "&amp;P6</x:f>
        <x:v>Élevé | Suivi relationnel</x:v>
      </x:c>
    </x:row>
    <x:row r="7">
      <x:c r="A7" s="44" t="str">
        <x:v>L-00006</x:v>
      </x:c>
      <x:c r="B7" s="44" t="str">
        <x:v>[[NOM-0009]]</x:v>
      </x:c>
      <x:c r="C7" s="44" t="str">
        <x:v>[[NOM-0010]]</x:v>
      </x:c>
      <x:c r="D7" s="44" t="str">
        <x:v>[[CIN-0006]]</x:v>
      </x:c>
      <x:c r="E7" s="44" t="str">
        <x:v>[[TEL-0007]]</x:v>
      </x:c>
      <x:c r="F7" s="44" t="str">
        <x:v>[[EMAIL-0006]]</x:v>
      </x:c>
      <x:c r="G7" s="44" t="str">
        <x:v>[[RIB-0007]]</x:v>
      </x:c>
      <x:c r="H7" s="44" t="str">
        <x:v>[[VILLE-0003]]</x:v>
      </x:c>
      <x:c r="I7" s="44" t="str">
        <x:v>[[DATE-0006]]</x:v>
      </x:c>
      <x:c r="J7" s="44" t="str">
        <x:v>7 687,82</x:v>
      </x:c>
      <x:c r="K7" s="44" t="str">
        <x:v>REF2024-006</x:v>
      </x:c>
      <x:c r="L7" s="44" t="str">
        <x:v>Paiement par carte [[CB-0001]] refusé, rappeler au [[TEL-0007]].</x:v>
      </x:c>
      <x:c r="M7" s="46" t="n">
        <x:v>7687.82</x:v>
      </x:c>
      <x:c r="N7" s="48" t="n">
        <x:f>VALUE(MID(K7,4,4))</x:f>
        <x:v>2024</x:v>
      </x:c>
      <x:c r="O7" s="44" t="str">
        <x:v>Paiement carte refusé</x:v>
      </x:c>
      <x:c r="P7" s="44" t="str">
        <x:f>IF(OR(O7="Contestation de prélèvement",O7="Paiement carte refusé"),"Incident transactionnel",IF(OR(O7="Contrôle identité / virement",O7="Changement de RIB"),"Sécurisation / conformité",IF(O7="Relance / suivi","Suivi relationnel","Stable / sans anomalie")))</x:f>
        <x:v>Incident transactionnel</x:v>
      </x:c>
      <x:c r="Q7" s="44" t="str">
        <x:f>IF(M7&lt;'Méthodologie'!$B$7,"Faible",IF(M7&lt;='Méthodologie'!$B$8,"Moyen","Élevé"))</x:f>
        <x:v>Élevé</x:v>
      </x:c>
      <x:c r="R7" s="44" t="str">
        <x:f>IF(COUNTIFS($B$2:$B$26,B7,$C$2:$C$26,C7,$F$2:$F$26,F7)&gt;1,"Récurrent détecté","Unique dans l'échantillon")</x:f>
        <x:v>Unique dans l'échantillon</x:v>
      </x:c>
      <x:c r="S7" s="44" t="str">
        <x:f>Q7&amp;" | "&amp;P7</x:f>
        <x:v>Élevé | Incident transactionnel</x:v>
      </x:c>
    </x:row>
    <x:row r="8">
      <x:c r="A8" s="44" t="str">
        <x:v>L-00007</x:v>
      </x:c>
      <x:c r="B8" s="44" t="str">
        <x:v>[[NOM-0011]]</x:v>
      </x:c>
      <x:c r="C8" s="44" t="str">
        <x:v>[[NOM-0012]]</x:v>
      </x:c>
      <x:c r="D8" s="44" t="str">
        <x:v>[[CIN-0007]]</x:v>
      </x:c>
      <x:c r="E8" s="44" t="str">
        <x:v>[[TEL-0008]]</x:v>
      </x:c>
      <x:c r="F8" s="44" t="str">
        <x:v>[[EMAIL-0007]]</x:v>
      </x:c>
      <x:c r="G8" s="44" t="str">
        <x:v>[[RIB-0008]]</x:v>
      </x:c>
      <x:c r="H8" s="44" t="str">
        <x:v>[[VILLE-0005]]</x:v>
      </x:c>
      <x:c r="I8" s="44" t="str">
        <x:v>[[DATE-0007]]</x:v>
      </x:c>
      <x:c r="J8" s="44" t="str">
        <x:v>7 271,78</x:v>
      </x:c>
      <x:c r="K8" s="44" t="str">
        <x:v>REF2023-007</x:v>
      </x:c>
      <x:c r="L8" s="44" t="str">
        <x:v>Client [[NOM-0012]] [[NOM-0011]] a appelé depuis le [[TEL-0009]] pour contester un prélèvement.</x:v>
      </x:c>
      <x:c r="M8" s="46" t="n">
        <x:v>7271.78</x:v>
      </x:c>
      <x:c r="N8" s="48" t="n">
        <x:f>VALUE(MID(K8,4,4))</x:f>
        <x:v>2023</x:v>
      </x:c>
      <x:c r="O8" s="44" t="str">
        <x:v>Contestation de prélèvement</x:v>
      </x:c>
      <x:c r="P8" s="44" t="str">
        <x:f>IF(OR(O8="Contestation de prélèvement",O8="Paiement carte refusé"),"Incident transactionnel",IF(OR(O8="Contrôle identité / virement",O8="Changement de RIB"),"Sécurisation / conformité",IF(O8="Relance / suivi","Suivi relationnel","Stable / sans anomalie")))</x:f>
        <x:v>Incident transactionnel</x:v>
      </x:c>
      <x:c r="Q8" s="44" t="str">
        <x:f>IF(M8&lt;'Méthodologie'!$B$7,"Faible",IF(M8&lt;='Méthodologie'!$B$8,"Moyen","Élevé"))</x:f>
        <x:v>Élevé</x:v>
      </x:c>
      <x:c r="R8" s="44" t="str">
        <x:f>IF(COUNTIFS($B$2:$B$26,B8,$C$2:$C$26,C8,$F$2:$F$26,F8)&gt;1,"Récurrent détecté","Unique dans l'échantillon")</x:f>
        <x:v>Unique dans l'échantillon</x:v>
      </x:c>
      <x:c r="S8" s="44" t="str">
        <x:f>Q8&amp;" | "&amp;P8</x:f>
        <x:v>Élevé | Incident transactionnel</x:v>
      </x:c>
    </x:row>
    <x:row r="9">
      <x:c r="A9" s="44" t="str">
        <x:v>L-00008</x:v>
      </x:c>
      <x:c r="B9" s="44" t="str">
        <x:v>[[NOM-0005]]</x:v>
      </x:c>
      <x:c r="C9" s="44" t="str">
        <x:v>[[NOM-0002]]</x:v>
      </x:c>
      <x:c r="D9" s="44" t="str">
        <x:v>[[CIN-0008]]</x:v>
      </x:c>
      <x:c r="E9" s="44" t="str">
        <x:v>[[TEL-0010]]</x:v>
      </x:c>
      <x:c r="F9" s="44" t="str">
        <x:v>[[EMAIL-0008]]</x:v>
      </x:c>
      <x:c r="G9" s="44" t="str">
        <x:v>[[RIB-0009]]</x:v>
      </x:c>
      <x:c r="H9" s="44" t="str">
        <x:v>[[VILLE-0005]]</x:v>
      </x:c>
      <x:c r="I9" s="44" t="str">
        <x:v>[[DATE-0008]]</x:v>
      </x:c>
      <x:c r="J9" s="44" t="str">
        <x:v>3 291,70</x:v>
      </x:c>
      <x:c r="K9" s="44" t="str">
        <x:v>REF2024-008</x:v>
      </x:c>
      <x:c r="L9" s="44" t="str">
        <x:v>Vérifier la CIN [[CIN-0008]] avant tout virement. Contact : [[EMAIL-0008]].</x:v>
      </x:c>
      <x:c r="M9" s="46" t="n">
        <x:v>3291.7</x:v>
      </x:c>
      <x:c r="N9" s="48" t="n">
        <x:f>VALUE(MID(K9,4,4))</x:f>
        <x:v>2024</x:v>
      </x:c>
      <x:c r="O9" s="44" t="str">
        <x:v>Contrôle identité / virement</x:v>
      </x:c>
      <x:c r="P9" s="44" t="str">
        <x:f>IF(OR(O9="Contestation de prélèvement",O9="Paiement carte refusé"),"Incident transactionnel",IF(OR(O9="Contrôle identité / virement",O9="Changement de RIB"),"Sécurisation / conformité",IF(O9="Relance / suivi","Suivi relationnel","Stable / sans anomalie")))</x:f>
        <x:v>Sécurisation / conformité</x:v>
      </x:c>
      <x:c r="Q9" s="44" t="str">
        <x:f>IF(M9&lt;'Méthodologie'!$B$7,"Faible",IF(M9&lt;='Méthodologie'!$B$8,"Moyen","Élevé"))</x:f>
        <x:v>Moyen</x:v>
      </x:c>
      <x:c r="R9" s="44" t="str">
        <x:f>IF(COUNTIFS($B$2:$B$26,B9,$C$2:$C$26,C9,$F$2:$F$26,F9)&gt;1,"Récurrent détecté","Unique dans l'échantillon")</x:f>
        <x:v>Récurrent détecté</x:v>
      </x:c>
      <x:c r="S9" s="44" t="str">
        <x:f>Q9&amp;" | "&amp;P9</x:f>
        <x:v>Moyen | Sécurisation / conformité</x:v>
      </x:c>
    </x:row>
    <x:row r="10">
      <x:c r="A10" s="44" t="str">
        <x:v>L-00009</x:v>
      </x:c>
      <x:c r="B10" s="44" t="str">
        <x:v>[[NOM-0013]]</x:v>
      </x:c>
      <x:c r="C10" s="44" t="str">
        <x:v>[[NOM-0014]]</x:v>
      </x:c>
      <x:c r="D10" s="44" t="str">
        <x:v>[[CIN-0009]]</x:v>
      </x:c>
      <x:c r="E10" s="44" t="str">
        <x:v>[[TEL-0011]]</x:v>
      </x:c>
      <x:c r="F10" s="44" t="str">
        <x:v>[[EMAIL-0009]]</x:v>
      </x:c>
      <x:c r="G10" s="44" t="str">
        <x:v>[[RIB-0010]]</x:v>
      </x:c>
      <x:c r="H10" s="44" t="str">
        <x:v>[[VILLE-0003]]</x:v>
      </x:c>
      <x:c r="I10" s="44" t="str">
        <x:v>[[DATE-0009]]</x:v>
      </x:c>
      <x:c r="J10" s="44" t="str">
        <x:v>5 613,46</x:v>
      </x:c>
      <x:c r="K10" s="44" t="str">
        <x:v>REF2023-009</x:v>
      </x:c>
      <x:c r="L10" s="44" t="str">
        <x:v>Mme/M. [[NOM-0013]] souhaite changer son RIB pour [[RIB-0011]].</x:v>
      </x:c>
      <x:c r="M10" s="46" t="n">
        <x:v>5613.46</x:v>
      </x:c>
      <x:c r="N10" s="48" t="n">
        <x:f>VALUE(MID(K10,4,4))</x:f>
        <x:v>2023</x:v>
      </x:c>
      <x:c r="O10" s="44" t="str">
        <x:v>Changement de RIB</x:v>
      </x:c>
      <x:c r="P10" s="44" t="str">
        <x:f>IF(OR(O10="Contestation de prélèvement",O10="Paiement carte refusé"),"Incident transactionnel",IF(OR(O10="Contrôle identité / virement",O10="Changement de RIB"),"Sécurisation / conformité",IF(O10="Relance / suivi","Suivi relationnel","Stable / sans anomalie")))</x:f>
        <x:v>Sécurisation / conformité</x:v>
      </x:c>
      <x:c r="Q10" s="44" t="str">
        <x:f>IF(M10&lt;'Méthodologie'!$B$7,"Faible",IF(M10&lt;='Méthodologie'!$B$8,"Moyen","Élevé"))</x:f>
        <x:v>Moyen</x:v>
      </x:c>
      <x:c r="R10" s="44" t="str">
        <x:f>IF(COUNTIFS($B$2:$B$26,B10,$C$2:$C$26,C10,$F$2:$F$26,F10)&gt;1,"Récurrent détecté","Unique dans l'échantillon")</x:f>
        <x:v>Unique dans l'échantillon</x:v>
      </x:c>
      <x:c r="S10" s="44" t="str">
        <x:f>Q10&amp;" | "&amp;P10</x:f>
        <x:v>Moyen | Sécurisation / conformité</x:v>
      </x:c>
    </x:row>
    <x:row r="11">
      <x:c r="A11" s="44" t="str">
        <x:v>L-00010</x:v>
      </x:c>
      <x:c r="B11" s="44" t="str">
        <x:v>[[NOM-0015]]</x:v>
      </x:c>
      <x:c r="C11" s="44" t="str">
        <x:v>[[NOM-0016]]</x:v>
      </x:c>
      <x:c r="D11" s="44" t="str">
        <x:v>[[CIN-0010]]</x:v>
      </x:c>
      <x:c r="E11" s="44" t="str">
        <x:v>[[TEL-0012]]</x:v>
      </x:c>
      <x:c r="F11" s="44" t="str">
        <x:v>[[EMAIL-0010]]</x:v>
      </x:c>
      <x:c r="G11" s="44" t="str">
        <x:v>[[RIB-0012]]</x:v>
      </x:c>
      <x:c r="H11" s="44" t="str">
        <x:v>[[VILLE-0006]]</x:v>
      </x:c>
      <x:c r="I11" s="44" t="str">
        <x:v>[[DATE-0010]]</x:v>
      </x:c>
      <x:c r="J11" s="44" t="str">
        <x:v>6 668,35</x:v>
      </x:c>
      <x:c r="K11" s="44" t="str">
        <x:v>REF2024-010</x:v>
      </x:c>
      <x:c r="L11" s="44" t="str">
        <x:v>Dossier complet, rien à signaler.</x:v>
      </x:c>
      <x:c r="M11" s="46" t="n">
        <x:v>6668.35</x:v>
      </x:c>
      <x:c r="N11" s="48" t="n">
        <x:f>VALUE(MID(K11,4,4))</x:f>
        <x:v>2024</x:v>
      </x:c>
      <x:c r="O11" s="44" t="str">
        <x:v>Dossier sans anomalie</x:v>
      </x:c>
      <x:c r="P11" s="44" t="str">
        <x:f>IF(OR(O11="Contestation de prélèvement",O11="Paiement carte refusé"),"Incident transactionnel",IF(OR(O11="Contrôle identité / virement",O11="Changement de RIB"),"Sécurisation / conformité",IF(O11="Relance / suivi","Suivi relationnel","Stable / sans anomalie")))</x:f>
        <x:v>Stable / sans anomalie</x:v>
      </x:c>
      <x:c r="Q11" s="44" t="str">
        <x:f>IF(M11&lt;'Méthodologie'!$B$7,"Faible",IF(M11&lt;='Méthodologie'!$B$8,"Moyen","Élevé"))</x:f>
        <x:v>Élevé</x:v>
      </x:c>
      <x:c r="R11" s="44" t="str">
        <x:f>IF(COUNTIFS($B$2:$B$26,B11,$C$2:$C$26,C11,$F$2:$F$26,F11)&gt;1,"Récurrent détecté","Unique dans l'échantillon")</x:f>
        <x:v>Unique dans l'échantillon</x:v>
      </x:c>
      <x:c r="S11" s="44" t="str">
        <x:f>Q11&amp;" | "&amp;P11</x:f>
        <x:v>Élevé | Stable / sans anomalie</x:v>
      </x:c>
    </x:row>
    <x:row r="12">
      <x:c r="A12" s="44" t="str">
        <x:v>L-00011</x:v>
      </x:c>
      <x:c r="B12" s="44" t="str">
        <x:v>[[NOM-0017]]</x:v>
      </x:c>
      <x:c r="C12" s="44" t="str">
        <x:v>[[NOM-0018]]</x:v>
      </x:c>
      <x:c r="D12" s="44" t="str">
        <x:v>[[CIN-0011]]</x:v>
      </x:c>
      <x:c r="E12" s="44" t="str">
        <x:v>[[TEL-0013]]</x:v>
      </x:c>
      <x:c r="F12" s="44" t="str">
        <x:v>[[EMAIL-0011]]</x:v>
      </x:c>
      <x:c r="G12" s="44" t="str">
        <x:v>[[RIB-0013]]</x:v>
      </x:c>
      <x:c r="H12" s="44" t="str">
        <x:v>[[VILLE-0007]]</x:v>
      </x:c>
      <x:c r="I12" s="44" t="str">
        <x:v>[[DATE-0011]]</x:v>
      </x:c>
      <x:c r="J12" s="44" t="str">
        <x:v>5 275,89</x:v>
      </x:c>
      <x:c r="K12" s="44" t="str">
        <x:v>REF2023-011</x:v>
      </x:c>
      <x:c r="L12" s="44" t="str">
        <x:v>Relance faite par [[NOM-0018]] ; le conseiller [[NOM-0002]] [[NOM-0001]] suit le dossier.</x:v>
      </x:c>
      <x:c r="M12" s="46" t="n">
        <x:v>5275.89</x:v>
      </x:c>
      <x:c r="N12" s="48" t="n">
        <x:f>VALUE(MID(K12,4,4))</x:f>
        <x:v>2023</x:v>
      </x:c>
      <x:c r="O12" s="44" t="str">
        <x:v>Relance / suivi</x:v>
      </x:c>
      <x:c r="P12" s="44" t="str">
        <x:f>IF(OR(O12="Contestation de prélèvement",O12="Paiement carte refusé"),"Incident transactionnel",IF(OR(O12="Contrôle identité / virement",O12="Changement de RIB"),"Sécurisation / conformité",IF(O12="Relance / suivi","Suivi relationnel","Stable / sans anomalie")))</x:f>
        <x:v>Suivi relationnel</x:v>
      </x:c>
      <x:c r="Q12" s="44" t="str">
        <x:f>IF(M12&lt;'Méthodologie'!$B$7,"Faible",IF(M12&lt;='Méthodologie'!$B$8,"Moyen","Élevé"))</x:f>
        <x:v>Moyen</x:v>
      </x:c>
      <x:c r="R12" s="44" t="str">
        <x:f>IF(COUNTIFS($B$2:$B$26,B12,$C$2:$C$26,C12,$F$2:$F$26,F12)&gt;1,"Récurrent détecté","Unique dans l'échantillon")</x:f>
        <x:v>Unique dans l'échantillon</x:v>
      </x:c>
      <x:c r="S12" s="44" t="str">
        <x:f>Q12&amp;" | "&amp;P12</x:f>
        <x:v>Moyen | Suivi relationnel</x:v>
      </x:c>
    </x:row>
    <x:row r="13">
      <x:c r="A13" s="44" t="str">
        <x:v>L-00012</x:v>
      </x:c>
      <x:c r="B13" s="44" t="str">
        <x:v>[[NOM-0005]]</x:v>
      </x:c>
      <x:c r="C13" s="44" t="str">
        <x:v>[[NOM-0019]]</x:v>
      </x:c>
      <x:c r="D13" s="44" t="str">
        <x:v>[[CIN-0012]]</x:v>
      </x:c>
      <x:c r="E13" s="44" t="str">
        <x:v>[[TEL-0014]]</x:v>
      </x:c>
      <x:c r="F13" s="44" t="str">
        <x:v>[[EMAIL-0012]]</x:v>
      </x:c>
      <x:c r="G13" s="44" t="str">
        <x:v>[[RIB-0014]]</x:v>
      </x:c>
      <x:c r="H13" s="44" t="str">
        <x:v>[[VILLE-0007]]</x:v>
      </x:c>
      <x:c r="I13" s="44" t="str">
        <x:v>[[DATE-0012]]</x:v>
      </x:c>
      <x:c r="J13" s="44" t="str">
        <x:v>6 715,66</x:v>
      </x:c>
      <x:c r="K13" s="44" t="str">
        <x:v>REF2024-012</x:v>
      </x:c>
      <x:c r="L13" s="44" t="str">
        <x:v>Paiement par carte [[CB-0001]] refusé, rappeler au [[TEL-0014]].</x:v>
      </x:c>
      <x:c r="M13" s="46" t="n">
        <x:v>6715.66</x:v>
      </x:c>
      <x:c r="N13" s="48" t="n">
        <x:f>VALUE(MID(K13,4,4))</x:f>
        <x:v>2024</x:v>
      </x:c>
      <x:c r="O13" s="44" t="str">
        <x:v>Paiement carte refusé</x:v>
      </x:c>
      <x:c r="P13" s="44" t="str">
        <x:f>IF(OR(O13="Contestation de prélèvement",O13="Paiement carte refusé"),"Incident transactionnel",IF(OR(O13="Contrôle identité / virement",O13="Changement de RIB"),"Sécurisation / conformité",IF(O13="Relance / suivi","Suivi relationnel","Stable / sans anomalie")))</x:f>
        <x:v>Incident transactionnel</x:v>
      </x:c>
      <x:c r="Q13" s="44" t="str">
        <x:f>IF(M13&lt;'Méthodologie'!$B$7,"Faible",IF(M13&lt;='Méthodologie'!$B$8,"Moyen","Élevé"))</x:f>
        <x:v>Élevé</x:v>
      </x:c>
      <x:c r="R13" s="44" t="str">
        <x:f>IF(COUNTIFS($B$2:$B$26,B13,$C$2:$C$26,C13,$F$2:$F$26,F13)&gt;1,"Récurrent détecté","Unique dans l'échantillon")</x:f>
        <x:v>Unique dans l'échantillon</x:v>
      </x:c>
      <x:c r="S13" s="44" t="str">
        <x:f>Q13&amp;" | "&amp;P13</x:f>
        <x:v>Élevé | Incident transactionnel</x:v>
      </x:c>
    </x:row>
    <x:row r="14">
      <x:c r="A14" s="44" t="str">
        <x:v>L-00013</x:v>
      </x:c>
      <x:c r="B14" s="44" t="str">
        <x:v>[[NOM-0017]]</x:v>
      </x:c>
      <x:c r="C14" s="44" t="str">
        <x:v>[[NOM-0008]]</x:v>
      </x:c>
      <x:c r="D14" s="44" t="str">
        <x:v>[[CIN-0013]]</x:v>
      </x:c>
      <x:c r="E14" s="44" t="str">
        <x:v>[[TEL-0015]]</x:v>
      </x:c>
      <x:c r="F14" s="44" t="str">
        <x:v>[[EMAIL-0013]]</x:v>
      </x:c>
      <x:c r="G14" s="44" t="str">
        <x:v>[[RIB-0015]]</x:v>
      </x:c>
      <x:c r="H14" s="44" t="str">
        <x:v>[[VILLE-0008]]</x:v>
      </x:c>
      <x:c r="I14" s="44" t="str">
        <x:v>[[DATE-0013]]</x:v>
      </x:c>
      <x:c r="J14" s="44" t="str">
        <x:v>4 993,80</x:v>
      </x:c>
      <x:c r="K14" s="44" t="str">
        <x:v>REF2023-013</x:v>
      </x:c>
      <x:c r="L14" s="44" t="str">
        <x:v>Client [[NOM-0008]] [[NOM-0017]] a appelé depuis le [[TEL-0016]] pour contester un prélèvement.</x:v>
      </x:c>
      <x:c r="M14" s="46" t="n">
        <x:v>4993.8</x:v>
      </x:c>
      <x:c r="N14" s="48" t="n">
        <x:f>VALUE(MID(K14,4,4))</x:f>
        <x:v>2023</x:v>
      </x:c>
      <x:c r="O14" s="44" t="str">
        <x:v>Contestation de prélèvement</x:v>
      </x:c>
      <x:c r="P14" s="44" t="str">
        <x:f>IF(OR(O14="Contestation de prélèvement",O14="Paiement carte refusé"),"Incident transactionnel",IF(OR(O14="Contrôle identité / virement",O14="Changement de RIB"),"Sécurisation / conformité",IF(O14="Relance / suivi","Suivi relationnel","Stable / sans anomalie")))</x:f>
        <x:v>Incident transactionnel</x:v>
      </x:c>
      <x:c r="Q14" s="44" t="str">
        <x:f>IF(M14&lt;'Méthodologie'!$B$7,"Faible",IF(M14&lt;='Méthodologie'!$B$8,"Moyen","Élevé"))</x:f>
        <x:v>Moyen</x:v>
      </x:c>
      <x:c r="R14" s="44" t="str">
        <x:f>IF(COUNTIFS($B$2:$B$26,B14,$C$2:$C$26,C14,$F$2:$F$26,F14)&gt;1,"Récurrent détecté","Unique dans l'échantillon")</x:f>
        <x:v>Unique dans l'échantillon</x:v>
      </x:c>
      <x:c r="S14" s="44" t="str">
        <x:f>Q14&amp;" | "&amp;P14</x:f>
        <x:v>Moyen | Incident transactionnel</x:v>
      </x:c>
    </x:row>
    <x:row r="15">
      <x:c r="A15" s="44" t="str">
        <x:v>L-00014</x:v>
      </x:c>
      <x:c r="B15" s="44" t="str">
        <x:v>[[NOM-0020]]</x:v>
      </x:c>
      <x:c r="C15" s="44" t="str">
        <x:v>[[NOM-0021]]</x:v>
      </x:c>
      <x:c r="D15" s="44" t="str">
        <x:v>[[CIN-0014]]</x:v>
      </x:c>
      <x:c r="E15" s="44" t="str">
        <x:v>[[TEL-0017]]</x:v>
      </x:c>
      <x:c r="F15" s="44" t="str">
        <x:v>[[EMAIL-0014]]</x:v>
      </x:c>
      <x:c r="G15" s="44" t="str">
        <x:v>[[RIB-0016]]</x:v>
      </x:c>
      <x:c r="H15" s="44" t="str">
        <x:v>[[VILLE-0002]]</x:v>
      </x:c>
      <x:c r="I15" s="44" t="str">
        <x:v>[[DATE-0014]]</x:v>
      </x:c>
      <x:c r="J15" s="44" t="str">
        <x:v>4 686,98</x:v>
      </x:c>
      <x:c r="K15" s="44" t="str">
        <x:v>REF2024-014</x:v>
      </x:c>
      <x:c r="L15" s="44" t="str">
        <x:v>Vérifier la CIN [[CIN-0014]] avant tout virement. Contact : [[EMAIL-0014]].</x:v>
      </x:c>
      <x:c r="M15" s="46" t="n">
        <x:v>4686.98</x:v>
      </x:c>
      <x:c r="N15" s="48" t="n">
        <x:f>VALUE(MID(K15,4,4))</x:f>
        <x:v>2024</x:v>
      </x:c>
      <x:c r="O15" s="44" t="str">
        <x:v>Contrôle identité / virement</x:v>
      </x:c>
      <x:c r="P15" s="44" t="str">
        <x:f>IF(OR(O15="Contestation de prélèvement",O15="Paiement carte refusé"),"Incident transactionnel",IF(OR(O15="Contrôle identité / virement",O15="Changement de RIB"),"Sécurisation / conformité",IF(O15="Relance / suivi","Suivi relationnel","Stable / sans anomalie")))</x:f>
        <x:v>Sécurisation / conformité</x:v>
      </x:c>
      <x:c r="Q15" s="44" t="str">
        <x:f>IF(M15&lt;'Méthodologie'!$B$7,"Faible",IF(M15&lt;='Méthodologie'!$B$8,"Moyen","Élevé"))</x:f>
        <x:v>Moyen</x:v>
      </x:c>
      <x:c r="R15" s="44" t="str">
        <x:f>IF(COUNTIFS($B$2:$B$26,B15,$C$2:$C$26,C15,$F$2:$F$26,F15)&gt;1,"Récurrent détecté","Unique dans l'échantillon")</x:f>
        <x:v>Unique dans l'échantillon</x:v>
      </x:c>
      <x:c r="S15" s="44" t="str">
        <x:f>Q15&amp;" | "&amp;P15</x:f>
        <x:v>Moyen | Sécurisation / conformité</x:v>
      </x:c>
    </x:row>
    <x:row r="16">
      <x:c r="A16" s="44" t="str">
        <x:v>L-00015</x:v>
      </x:c>
      <x:c r="B16" s="44" t="str">
        <x:v>[[NOM-0009]]</x:v>
      </x:c>
      <x:c r="C16" s="44" t="str">
        <x:v>[[NOM-0022]]</x:v>
      </x:c>
      <x:c r="D16" s="44" t="str">
        <x:v>[[CIN-0015]]</x:v>
      </x:c>
      <x:c r="E16" s="44" t="str">
        <x:v>[[TEL-0018]]</x:v>
      </x:c>
      <x:c r="F16" s="44" t="str">
        <x:v>[[EMAIL-0015]]</x:v>
      </x:c>
      <x:c r="G16" s="44" t="str">
        <x:v>[[RIB-0017]]</x:v>
      </x:c>
      <x:c r="H16" s="44" t="str">
        <x:v>[[VILLE-0009]]</x:v>
      </x:c>
      <x:c r="I16" s="44" t="str">
        <x:v>[[DATE-0015]]</x:v>
      </x:c>
      <x:c r="J16" s="44" t="str">
        <x:v>6 642,88</x:v>
      </x:c>
      <x:c r="K16" s="44" t="str">
        <x:v>REF2023-015</x:v>
      </x:c>
      <x:c r="L16" s="44" t="str">
        <x:v>Mme/M. [[NOM-0009]] souhaite changer son RIB pour [[RIB-0018]].</x:v>
      </x:c>
      <x:c r="M16" s="46" t="n">
        <x:v>6642.88</x:v>
      </x:c>
      <x:c r="N16" s="48" t="n">
        <x:f>VALUE(MID(K16,4,4))</x:f>
        <x:v>2023</x:v>
      </x:c>
      <x:c r="O16" s="44" t="str">
        <x:v>Changement de RIB</x:v>
      </x:c>
      <x:c r="P16" s="44" t="str">
        <x:f>IF(OR(O16="Contestation de prélèvement",O16="Paiement carte refusé"),"Incident transactionnel",IF(OR(O16="Contrôle identité / virement",O16="Changement de RIB"),"Sécurisation / conformité",IF(O16="Relance / suivi","Suivi relationnel","Stable / sans anomalie")))</x:f>
        <x:v>Sécurisation / conformité</x:v>
      </x:c>
      <x:c r="Q16" s="44" t="str">
        <x:f>IF(M16&lt;'Méthodologie'!$B$7,"Faible",IF(M16&lt;='Méthodologie'!$B$8,"Moyen","Élevé"))</x:f>
        <x:v>Élevé</x:v>
      </x:c>
      <x:c r="R16" s="44" t="str">
        <x:f>IF(COUNTIFS($B$2:$B$26,B16,$C$2:$C$26,C16,$F$2:$F$26,F16)&gt;1,"Récurrent détecté","Unique dans l'échantillon")</x:f>
        <x:v>Récurrent détecté</x:v>
      </x:c>
      <x:c r="S16" s="44" t="str">
        <x:f>Q16&amp;" | "&amp;P16</x:f>
        <x:v>Élevé | Sécurisation / conformité</x:v>
      </x:c>
    </x:row>
    <x:row r="17">
      <x:c r="A17" s="44" t="str">
        <x:v>L-00016</x:v>
      </x:c>
      <x:c r="B17" s="44" t="str">
        <x:v>[[NOM-0011]]</x:v>
      </x:c>
      <x:c r="C17" s="44" t="str">
        <x:v>[[NOM-0023]]</x:v>
      </x:c>
      <x:c r="D17" s="44" t="str">
        <x:v>[[CIN-0016]]</x:v>
      </x:c>
      <x:c r="E17" s="44" t="str">
        <x:v>[[TEL-0019]]</x:v>
      </x:c>
      <x:c r="F17" s="44" t="str">
        <x:v>[[EMAIL-0016]]</x:v>
      </x:c>
      <x:c r="G17" s="44" t="str">
        <x:v>[[RIB-0019]]</x:v>
      </x:c>
      <x:c r="H17" s="44" t="str">
        <x:v>[[VILLE-0009]]</x:v>
      </x:c>
      <x:c r="I17" s="44" t="str">
        <x:v>[[DATE-0016]]</x:v>
      </x:c>
      <x:c r="J17" s="44" t="str">
        <x:v>4 430,77</x:v>
      </x:c>
      <x:c r="K17" s="44" t="str">
        <x:v>REF2024-016</x:v>
      </x:c>
      <x:c r="L17" s="44" t="str">
        <x:v>Dossier complet, rien à signaler.</x:v>
      </x:c>
      <x:c r="M17" s="46" t="n">
        <x:v>4430.77</x:v>
      </x:c>
      <x:c r="N17" s="48" t="n">
        <x:f>VALUE(MID(K17,4,4))</x:f>
        <x:v>2024</x:v>
      </x:c>
      <x:c r="O17" s="44" t="str">
        <x:v>Dossier sans anomalie</x:v>
      </x:c>
      <x:c r="P17" s="44" t="str">
        <x:f>IF(OR(O17="Contestation de prélèvement",O17="Paiement carte refusé"),"Incident transactionnel",IF(OR(O17="Contrôle identité / virement",O17="Changement de RIB"),"Sécurisation / conformité",IF(O17="Relance / suivi","Suivi relationnel","Stable / sans anomalie")))</x:f>
        <x:v>Stable / sans anomalie</x:v>
      </x:c>
      <x:c r="Q17" s="44" t="str">
        <x:f>IF(M17&lt;'Méthodologie'!$B$7,"Faible",IF(M17&lt;='Méthodologie'!$B$8,"Moyen","Élevé"))</x:f>
        <x:v>Moyen</x:v>
      </x:c>
      <x:c r="R17" s="44" t="str">
        <x:f>IF(COUNTIFS($B$2:$B$26,B17,$C$2:$C$26,C17,$F$2:$F$26,F17)&gt;1,"Récurrent détecté","Unique dans l'échantillon")</x:f>
        <x:v>Unique dans l'échantillon</x:v>
      </x:c>
      <x:c r="S17" s="44" t="str">
        <x:f>Q17&amp;" | "&amp;P17</x:f>
        <x:v>Moyen | Stable / sans anomalie</x:v>
      </x:c>
    </x:row>
    <x:row r="18">
      <x:c r="A18" s="44" t="str">
        <x:v>L-00017</x:v>
      </x:c>
      <x:c r="B18" s="44" t="str">
        <x:v>[[NOM-0005]]</x:v>
      </x:c>
      <x:c r="C18" s="44" t="str">
        <x:v>[[NOM-0002]]</x:v>
      </x:c>
      <x:c r="D18" s="44" t="str">
        <x:v>[[CIN-0017]]</x:v>
      </x:c>
      <x:c r="E18" s="44" t="str">
        <x:v>[[TEL-0020]]</x:v>
      </x:c>
      <x:c r="F18" s="44" t="str">
        <x:v>[[EMAIL-0008]]</x:v>
      </x:c>
      <x:c r="G18" s="44" t="str">
        <x:v>[[RIB-0020]]</x:v>
      </x:c>
      <x:c r="H18" s="44" t="str">
        <x:v>[[VILLE-0005]]</x:v>
      </x:c>
      <x:c r="I18" s="44" t="str">
        <x:v>[[DATE-0017]]</x:v>
      </x:c>
      <x:c r="J18" s="44" t="str">
        <x:v>7 368,06</x:v>
      </x:c>
      <x:c r="K18" s="44" t="str">
        <x:v>REF2023-017</x:v>
      </x:c>
      <x:c r="L18" s="44" t="str">
        <x:v>Relance faite par [[NOM-0002]] ; le conseiller [[NOM-0002]] [[NOM-0001]] suit le dossier.</x:v>
      </x:c>
      <x:c r="M18" s="46" t="n">
        <x:v>7368.06</x:v>
      </x:c>
      <x:c r="N18" s="48" t="n">
        <x:f>VALUE(MID(K18,4,4))</x:f>
        <x:v>2023</x:v>
      </x:c>
      <x:c r="O18" s="44" t="str">
        <x:v>Relance / suivi</x:v>
      </x:c>
      <x:c r="P18" s="44" t="str">
        <x:f>IF(OR(O18="Contestation de prélèvement",O18="Paiement carte refusé"),"Incident transactionnel",IF(OR(O18="Contrôle identité / virement",O18="Changement de RIB"),"Sécurisation / conformité",IF(O18="Relance / suivi","Suivi relationnel","Stable / sans anomalie")))</x:f>
        <x:v>Suivi relationnel</x:v>
      </x:c>
      <x:c r="Q18" s="44" t="str">
        <x:f>IF(M18&lt;'Méthodologie'!$B$7,"Faible",IF(M18&lt;='Méthodologie'!$B$8,"Moyen","Élevé"))</x:f>
        <x:v>Élevé</x:v>
      </x:c>
      <x:c r="R18" s="44" t="str">
        <x:f>IF(COUNTIFS($B$2:$B$26,B18,$C$2:$C$26,C18,$F$2:$F$26,F18)&gt;1,"Récurrent détecté","Unique dans l'échantillon")</x:f>
        <x:v>Récurrent détecté</x:v>
      </x:c>
      <x:c r="S18" s="44" t="str">
        <x:f>Q18&amp;" | "&amp;P18</x:f>
        <x:v>Élevé | Suivi relationnel</x:v>
      </x:c>
    </x:row>
    <x:row r="19">
      <x:c r="A19" s="44" t="str">
        <x:v>L-00018</x:v>
      </x:c>
      <x:c r="B19" s="44" t="str">
        <x:v>[[NOM-0024]]</x:v>
      </x:c>
      <x:c r="C19" s="44" t="str">
        <x:v>[[NOM-0002]]</x:v>
      </x:c>
      <x:c r="D19" s="44" t="str">
        <x:v>[[CIN-0018]]</x:v>
      </x:c>
      <x:c r="E19" s="44" t="str">
        <x:v>[[TEL-0021]]</x:v>
      </x:c>
      <x:c r="F19" s="44" t="str">
        <x:v>[[EMAIL-0017]]</x:v>
      </x:c>
      <x:c r="G19" s="44" t="str">
        <x:v>[[RIB-0021]]</x:v>
      </x:c>
      <x:c r="H19" s="44" t="str">
        <x:v>[[VILLE-0003]]</x:v>
      </x:c>
      <x:c r="I19" s="44" t="str">
        <x:v>[[DATE-0018]]</x:v>
      </x:c>
      <x:c r="J19" s="44" t="str">
        <x:v>7 262,87</x:v>
      </x:c>
      <x:c r="K19" s="44" t="str">
        <x:v>REF2024-018</x:v>
      </x:c>
      <x:c r="L19" s="44" t="str">
        <x:v>Paiement par carte [[CB-0001]] refusé, rappeler au [[TEL-0021]].</x:v>
      </x:c>
      <x:c r="M19" s="46" t="n">
        <x:v>7262.87</x:v>
      </x:c>
      <x:c r="N19" s="48" t="n">
        <x:f>VALUE(MID(K19,4,4))</x:f>
        <x:v>2024</x:v>
      </x:c>
      <x:c r="O19" s="44" t="str">
        <x:v>Paiement carte refusé</x:v>
      </x:c>
      <x:c r="P19" s="44" t="str">
        <x:f>IF(OR(O19="Contestation de prélèvement",O19="Paiement carte refusé"),"Incident transactionnel",IF(OR(O19="Contrôle identité / virement",O19="Changement de RIB"),"Sécurisation / conformité",IF(O19="Relance / suivi","Suivi relationnel","Stable / sans anomalie")))</x:f>
        <x:v>Incident transactionnel</x:v>
      </x:c>
      <x:c r="Q19" s="44" t="str">
        <x:f>IF(M19&lt;'Méthodologie'!$B$7,"Faible",IF(M19&lt;='Méthodologie'!$B$8,"Moyen","Élevé"))</x:f>
        <x:v>Élevé</x:v>
      </x:c>
      <x:c r="R19" s="44" t="str">
        <x:f>IF(COUNTIFS($B$2:$B$26,B19,$C$2:$C$26,C19,$F$2:$F$26,F19)&gt;1,"Récurrent détecté","Unique dans l'échantillon")</x:f>
        <x:v>Unique dans l'échantillon</x:v>
      </x:c>
      <x:c r="S19" s="44" t="str">
        <x:f>Q19&amp;" | "&amp;P19</x:f>
        <x:v>Élevé | Incident transactionnel</x:v>
      </x:c>
    </x:row>
    <x:row r="20">
      <x:c r="A20" s="44" t="str">
        <x:v>L-00019</x:v>
      </x:c>
      <x:c r="B20" s="44" t="str">
        <x:v>[[NOM-0025]]</x:v>
      </x:c>
      <x:c r="C20" s="44" t="str">
        <x:v>[[NOM-0014]]</x:v>
      </x:c>
      <x:c r="D20" s="44" t="str">
        <x:v>[[CIN-0019]]</x:v>
      </x:c>
      <x:c r="E20" s="44" t="str">
        <x:v>[[TEL-0022]]</x:v>
      </x:c>
      <x:c r="F20" s="44" t="str">
        <x:v>[[EMAIL-0018]]</x:v>
      </x:c>
      <x:c r="G20" s="44" t="str">
        <x:v>[[RIB-0022]]</x:v>
      </x:c>
      <x:c r="H20" s="44" t="str">
        <x:v>[[VILLE-0003]]</x:v>
      </x:c>
      <x:c r="I20" s="44" t="str">
        <x:v>[[DATE-0019]]</x:v>
      </x:c>
      <x:c r="J20" s="44" t="str">
        <x:v>3 125,70</x:v>
      </x:c>
      <x:c r="K20" s="44" t="str">
        <x:v>REF2023-019</x:v>
      </x:c>
      <x:c r="L20" s="44" t="str">
        <x:v>Client [[NOM-0014]] [[NOM-0025]] a appelé depuis le [[TEL-0023]] pour contester un prélèvement.</x:v>
      </x:c>
      <x:c r="M20" s="46" t="n">
        <x:v>3125.7</x:v>
      </x:c>
      <x:c r="N20" s="48" t="n">
        <x:f>VALUE(MID(K20,4,4))</x:f>
        <x:v>2023</x:v>
      </x:c>
      <x:c r="O20" s="44" t="str">
        <x:v>Contestation de prélèvement</x:v>
      </x:c>
      <x:c r="P20" s="44" t="str">
        <x:f>IF(OR(O20="Contestation de prélèvement",O20="Paiement carte refusé"),"Incident transactionnel",IF(OR(O20="Contrôle identité / virement",O20="Changement de RIB"),"Sécurisation / conformité",IF(O20="Relance / suivi","Suivi relationnel","Stable / sans anomalie")))</x:f>
        <x:v>Incident transactionnel</x:v>
      </x:c>
      <x:c r="Q20" s="44" t="str">
        <x:f>IF(M20&lt;'Méthodologie'!$B$7,"Faible",IF(M20&lt;='Méthodologie'!$B$8,"Moyen","Élevé"))</x:f>
        <x:v>Moyen</x:v>
      </x:c>
      <x:c r="R20" s="44" t="str">
        <x:f>IF(COUNTIFS($B$2:$B$26,B20,$C$2:$C$26,C20,$F$2:$F$26,F20)&gt;1,"Récurrent détecté","Unique dans l'échantillon")</x:f>
        <x:v>Unique dans l'échantillon</x:v>
      </x:c>
      <x:c r="S20" s="44" t="str">
        <x:f>Q20&amp;" | "&amp;P20</x:f>
        <x:v>Moyen | Incident transactionnel</x:v>
      </x:c>
    </x:row>
    <x:row r="21">
      <x:c r="A21" s="44" t="str">
        <x:v>L-00020</x:v>
      </x:c>
      <x:c r="B21" s="44" t="str">
        <x:v>[[NOM-0005]]</x:v>
      </x:c>
      <x:c r="C21" s="44" t="str">
        <x:v>[[NOM-0023]]</x:v>
      </x:c>
      <x:c r="D21" s="44" t="str">
        <x:v>[[CIN-0020]]</x:v>
      </x:c>
      <x:c r="E21" s="44" t="str">
        <x:v>[[TEL-0024]]</x:v>
      </x:c>
      <x:c r="F21" s="44" t="str">
        <x:v>[[EMAIL-0019]]</x:v>
      </x:c>
      <x:c r="G21" s="44" t="str">
        <x:v>[[RIB-0023]]</x:v>
      </x:c>
      <x:c r="H21" s="44" t="str">
        <x:v>[[VILLE-0009]]</x:v>
      </x:c>
      <x:c r="I21" s="44" t="str">
        <x:v>[[DATE-0020]]</x:v>
      </x:c>
      <x:c r="J21" s="44" t="str">
        <x:v>1 742,47</x:v>
      </x:c>
      <x:c r="K21" s="44" t="str">
        <x:v>REF2024-020</x:v>
      </x:c>
      <x:c r="L21" s="44" t="str">
        <x:v>Vérifier la CIN [[CIN-0020]] avant tout virement. Contact : [[EMAIL-0019]].</x:v>
      </x:c>
      <x:c r="M21" s="46" t="n">
        <x:v>1742.47</x:v>
      </x:c>
      <x:c r="N21" s="48" t="n">
        <x:f>VALUE(MID(K21,4,4))</x:f>
        <x:v>2024</x:v>
      </x:c>
      <x:c r="O21" s="44" t="str">
        <x:v>Contrôle identité / virement</x:v>
      </x:c>
      <x:c r="P21" s="44" t="str">
        <x:f>IF(OR(O21="Contestation de prélèvement",O21="Paiement carte refusé"),"Incident transactionnel",IF(OR(O21="Contrôle identité / virement",O21="Changement de RIB"),"Sécurisation / conformité",IF(O21="Relance / suivi","Suivi relationnel","Stable / sans anomalie")))</x:f>
        <x:v>Sécurisation / conformité</x:v>
      </x:c>
      <x:c r="Q21" s="44" t="str">
        <x:f>IF(M21&lt;'Méthodologie'!$B$7,"Faible",IF(M21&lt;='Méthodologie'!$B$8,"Moyen","Élevé"))</x:f>
        <x:v>Faible</x:v>
      </x:c>
      <x:c r="R21" s="44" t="str">
        <x:f>IF(COUNTIFS($B$2:$B$26,B21,$C$2:$C$26,C21,$F$2:$F$26,F21)&gt;1,"Récurrent détecté","Unique dans l'échantillon")</x:f>
        <x:v>Unique dans l'échantillon</x:v>
      </x:c>
      <x:c r="S21" s="44" t="str">
        <x:f>Q21&amp;" | "&amp;P21</x:f>
        <x:v>Faible | Sécurisation / conformité</x:v>
      </x:c>
    </x:row>
    <x:row r="22">
      <x:c r="A22" s="44" t="str">
        <x:v>L-00021</x:v>
      </x:c>
      <x:c r="B22" s="44" t="str">
        <x:v>[[NOM-0009]]</x:v>
      </x:c>
      <x:c r="C22" s="44" t="str">
        <x:v>[[NOM-0022]]</x:v>
      </x:c>
      <x:c r="D22" s="44" t="str">
        <x:v>[[CIN-0021]]</x:v>
      </x:c>
      <x:c r="E22" s="44" t="str">
        <x:v>[[TEL-0025]]</x:v>
      </x:c>
      <x:c r="F22" s="44" t="str">
        <x:v>[[EMAIL-0015]]</x:v>
      </x:c>
      <x:c r="G22" s="44" t="str">
        <x:v>[[RIB-0024]]</x:v>
      </x:c>
      <x:c r="H22" s="44" t="str">
        <x:v>[[VILLE-0001]]</x:v>
      </x:c>
      <x:c r="I22" s="44" t="str">
        <x:v>[[DATE-0021]]</x:v>
      </x:c>
      <x:c r="J22" s="44" t="str">
        <x:v>5 496,10</x:v>
      </x:c>
      <x:c r="K22" s="44" t="str">
        <x:v>REF2023-021</x:v>
      </x:c>
      <x:c r="L22" s="44" t="str">
        <x:v>Mme/M. [[NOM-0009]] souhaite changer son RIB pour [[RIB-0025]].</x:v>
      </x:c>
      <x:c r="M22" s="46" t="n">
        <x:v>5496.1</x:v>
      </x:c>
      <x:c r="N22" s="48" t="n">
        <x:f>VALUE(MID(K22,4,4))</x:f>
        <x:v>2023</x:v>
      </x:c>
      <x:c r="O22" s="44" t="str">
        <x:v>Changement de RIB</x:v>
      </x:c>
      <x:c r="P22" s="44" t="str">
        <x:f>IF(OR(O22="Contestation de prélèvement",O22="Paiement carte refusé"),"Incident transactionnel",IF(OR(O22="Contrôle identité / virement",O22="Changement de RIB"),"Sécurisation / conformité",IF(O22="Relance / suivi","Suivi relationnel","Stable / sans anomalie")))</x:f>
        <x:v>Sécurisation / conformité</x:v>
      </x:c>
      <x:c r="Q22" s="44" t="str">
        <x:f>IF(M22&lt;'Méthodologie'!$B$7,"Faible",IF(M22&lt;='Méthodologie'!$B$8,"Moyen","Élevé"))</x:f>
        <x:v>Moyen</x:v>
      </x:c>
      <x:c r="R22" s="44" t="str">
        <x:f>IF(COUNTIFS($B$2:$B$26,B22,$C$2:$C$26,C22,$F$2:$F$26,F22)&gt;1,"Récurrent détecté","Unique dans l'échantillon")</x:f>
        <x:v>Récurrent détecté</x:v>
      </x:c>
      <x:c r="S22" s="44" t="str">
        <x:f>Q22&amp;" | "&amp;P22</x:f>
        <x:v>Moyen | Sécurisation / conformité</x:v>
      </x:c>
    </x:row>
    <x:row r="23">
      <x:c r="A23" s="44" t="str">
        <x:v>L-00022</x:v>
      </x:c>
      <x:c r="B23" s="44" t="str">
        <x:v>[[NOM-0003]]</x:v>
      </x:c>
      <x:c r="C23" s="44" t="str">
        <x:v>[[NOM-0021]]</x:v>
      </x:c>
      <x:c r="D23" s="44" t="str">
        <x:v>[[CIN-0022]]</x:v>
      </x:c>
      <x:c r="E23" s="44" t="str">
        <x:v>[[TEL-0026]]</x:v>
      </x:c>
      <x:c r="F23" s="44" t="str">
        <x:v>[[EMAIL-0020]]</x:v>
      </x:c>
      <x:c r="G23" s="44" t="str">
        <x:v>[[RIB-0026]]</x:v>
      </x:c>
      <x:c r="H23" s="44" t="str">
        <x:v>[[VILLE-0004]]</x:v>
      </x:c>
      <x:c r="I23" s="44" t="str">
        <x:v>[[DATE-0022]]</x:v>
      </x:c>
      <x:c r="J23" s="44" t="str">
        <x:v>4 650,51</x:v>
      </x:c>
      <x:c r="K23" s="44" t="str">
        <x:v>REF2024-022</x:v>
      </x:c>
      <x:c r="L23" s="44" t="str">
        <x:v>Dossier complet, rien à signaler.</x:v>
      </x:c>
      <x:c r="M23" s="46" t="n">
        <x:v>4650.51</x:v>
      </x:c>
      <x:c r="N23" s="48" t="n">
        <x:f>VALUE(MID(K23,4,4))</x:f>
        <x:v>2024</x:v>
      </x:c>
      <x:c r="O23" s="44" t="str">
        <x:v>Dossier sans anomalie</x:v>
      </x:c>
      <x:c r="P23" s="44" t="str">
        <x:f>IF(OR(O23="Contestation de prélèvement",O23="Paiement carte refusé"),"Incident transactionnel",IF(OR(O23="Contrôle identité / virement",O23="Changement de RIB"),"Sécurisation / conformité",IF(O23="Relance / suivi","Suivi relationnel","Stable / sans anomalie")))</x:f>
        <x:v>Stable / sans anomalie</x:v>
      </x:c>
      <x:c r="Q23" s="44" t="str">
        <x:f>IF(M23&lt;'Méthodologie'!$B$7,"Faible",IF(M23&lt;='Méthodologie'!$B$8,"Moyen","Élevé"))</x:f>
        <x:v>Moyen</x:v>
      </x:c>
      <x:c r="R23" s="44" t="str">
        <x:f>IF(COUNTIFS($B$2:$B$26,B23,$C$2:$C$26,C23,$F$2:$F$26,F23)&gt;1,"Récurrent détecté","Unique dans l'échantillon")</x:f>
        <x:v>Unique dans l'échantillon</x:v>
      </x:c>
      <x:c r="S23" s="44" t="str">
        <x:f>Q23&amp;" | "&amp;P23</x:f>
        <x:v>Moyen | Stable / sans anomalie</x:v>
      </x:c>
    </x:row>
    <x:row r="24">
      <x:c r="A24" s="44" t="str">
        <x:v>L-00023</x:v>
      </x:c>
      <x:c r="B24" s="44" t="str">
        <x:v>[[NOM-0011]]</x:v>
      </x:c>
      <x:c r="C24" s="44" t="str">
        <x:v>[[NOM-0026]]</x:v>
      </x:c>
      <x:c r="D24" s="44" t="str">
        <x:v>[[CIN-0023]]</x:v>
      </x:c>
      <x:c r="E24" s="44" t="str">
        <x:v>[[TEL-0027]]</x:v>
      </x:c>
      <x:c r="F24" s="44" t="str">
        <x:v>[[EMAIL-0021]]</x:v>
      </x:c>
      <x:c r="G24" s="44" t="str">
        <x:v>[[RIB-0027]]</x:v>
      </x:c>
      <x:c r="H24" s="44" t="str">
        <x:v>[[VILLE-0008]]</x:v>
      </x:c>
      <x:c r="I24" s="44" t="str">
        <x:v>[[DATE-0023]]</x:v>
      </x:c>
      <x:c r="J24" s="44" t="str">
        <x:v>3 177,97</x:v>
      </x:c>
      <x:c r="K24" s="44" t="str">
        <x:v>REF2023-023</x:v>
      </x:c>
      <x:c r="L24" s="44" t="str">
        <x:v>Relance faite par [[NOM-0026]] ; le conseiller [[NOM-0002]] [[NOM-0001]] suit le dossier.</x:v>
      </x:c>
      <x:c r="M24" s="46" t="n">
        <x:v>3177.97</x:v>
      </x:c>
      <x:c r="N24" s="48" t="n">
        <x:f>VALUE(MID(K24,4,4))</x:f>
        <x:v>2023</x:v>
      </x:c>
      <x:c r="O24" s="44" t="str">
        <x:v>Relance / suivi</x:v>
      </x:c>
      <x:c r="P24" s="44" t="str">
        <x:f>IF(OR(O24="Contestation de prélèvement",O24="Paiement carte refusé"),"Incident transactionnel",IF(OR(O24="Contrôle identité / virement",O24="Changement de RIB"),"Sécurisation / conformité",IF(O24="Relance / suivi","Suivi relationnel","Stable / sans anomalie")))</x:f>
        <x:v>Suivi relationnel</x:v>
      </x:c>
      <x:c r="Q24" s="44" t="str">
        <x:f>IF(M24&lt;'Méthodologie'!$B$7,"Faible",IF(M24&lt;='Méthodologie'!$B$8,"Moyen","Élevé"))</x:f>
        <x:v>Moyen</x:v>
      </x:c>
      <x:c r="R24" s="44" t="str">
        <x:f>IF(COUNTIFS($B$2:$B$26,B24,$C$2:$C$26,C24,$F$2:$F$26,F24)&gt;1,"Récurrent détecté","Unique dans l'échantillon")</x:f>
        <x:v>Unique dans l'échantillon</x:v>
      </x:c>
      <x:c r="S24" s="44" t="str">
        <x:f>Q24&amp;" | "&amp;P24</x:f>
        <x:v>Moyen | Suivi relationnel</x:v>
      </x:c>
    </x:row>
    <x:row r="25">
      <x:c r="A25" s="44" t="str">
        <x:v>L-00024</x:v>
      </x:c>
      <x:c r="B25" s="44" t="str">
        <x:v>[[NOM-0015]]</x:v>
      </x:c>
      <x:c r="C25" s="44" t="str">
        <x:v>[[NOM-0019]]</x:v>
      </x:c>
      <x:c r="D25" s="44" t="str">
        <x:v>[[CIN-0024]]</x:v>
      </x:c>
      <x:c r="E25" s="44" t="str">
        <x:v>[[TEL-0028]]</x:v>
      </x:c>
      <x:c r="F25" s="44" t="str">
        <x:v>[[EMAIL-0022]]</x:v>
      </x:c>
      <x:c r="G25" s="44" t="str">
        <x:v>[[RIB-0028]]</x:v>
      </x:c>
      <x:c r="H25" s="44" t="str">
        <x:v>[[VILLE-0001]]</x:v>
      </x:c>
      <x:c r="I25" s="44" t="str">
        <x:v>[[DATE-0024]]</x:v>
      </x:c>
      <x:c r="J25" s="44" t="str">
        <x:v>646,76</x:v>
      </x:c>
      <x:c r="K25" s="44" t="str">
        <x:v>REF2024-024</x:v>
      </x:c>
      <x:c r="L25" s="44" t="str">
        <x:v>Paiement par carte [[CB-0001]] refusé, rappeler au [[TEL-0028]].</x:v>
      </x:c>
      <x:c r="M25" s="46" t="n">
        <x:v>646.76</x:v>
      </x:c>
      <x:c r="N25" s="48" t="n">
        <x:f>VALUE(MID(K25,4,4))</x:f>
        <x:v>2024</x:v>
      </x:c>
      <x:c r="O25" s="44" t="str">
        <x:v>Paiement carte refusé</x:v>
      </x:c>
      <x:c r="P25" s="44" t="str">
        <x:f>IF(OR(O25="Contestation de prélèvement",O25="Paiement carte refusé"),"Incident transactionnel",IF(OR(O25="Contrôle identité / virement",O25="Changement de RIB"),"Sécurisation / conformité",IF(O25="Relance / suivi","Suivi relationnel","Stable / sans anomalie")))</x:f>
        <x:v>Incident transactionnel</x:v>
      </x:c>
      <x:c r="Q25" s="44" t="str">
        <x:f>IF(M25&lt;'Méthodologie'!$B$7,"Faible",IF(M25&lt;='Méthodologie'!$B$8,"Moyen","Élevé"))</x:f>
        <x:v>Faible</x:v>
      </x:c>
      <x:c r="R25" s="44" t="str">
        <x:f>IF(COUNTIFS($B$2:$B$26,B25,$C$2:$C$26,C25,$F$2:$F$26,F25)&gt;1,"Récurrent détecté","Unique dans l'échantillon")</x:f>
        <x:v>Unique dans l'échantillon</x:v>
      </x:c>
      <x:c r="S25" s="44" t="str">
        <x:f>Q25&amp;" | "&amp;P25</x:f>
        <x:v>Faible | Incident transactionnel</x:v>
      </x:c>
    </x:row>
    <x:row r="26">
      <x:c r="A26" s="44" t="str">
        <x:v>L-00025</x:v>
      </x:c>
      <x:c r="B26" s="44" t="str">
        <x:v>[[NOM-0027]]</x:v>
      </x:c>
      <x:c r="C26" s="44" t="str">
        <x:v>[[NOM-0018]]</x:v>
      </x:c>
      <x:c r="D26" s="44" t="str">
        <x:v>[[CIN-0025]]</x:v>
      </x:c>
      <x:c r="E26" s="44" t="str">
        <x:v>[[TEL-0029]]</x:v>
      </x:c>
      <x:c r="F26" s="44" t="str">
        <x:v>[[EMAIL-0023]]</x:v>
      </x:c>
      <x:c r="G26" s="44" t="str">
        <x:v>[[RIB-0029]]</x:v>
      </x:c>
      <x:c r="H26" s="44" t="str">
        <x:v>[[VILLE-0001]]</x:v>
      </x:c>
      <x:c r="I26" s="44" t="str">
        <x:v>[[DATE-0025]]</x:v>
      </x:c>
      <x:c r="J26" s="44" t="str">
        <x:v>1 539,09</x:v>
      </x:c>
      <x:c r="K26" s="44" t="str">
        <x:v>REF2023-025</x:v>
      </x:c>
      <x:c r="L26" s="44" t="str">
        <x:v>Client [[NOM-0018]] [[NOM-0027]] a appelé depuis le [[TEL-0030]] pour contester un prélèvement.</x:v>
      </x:c>
      <x:c r="M26" s="46" t="n">
        <x:v>1539.09</x:v>
      </x:c>
      <x:c r="N26" s="48" t="n">
        <x:f>VALUE(MID(K26,4,4))</x:f>
        <x:v>2023</x:v>
      </x:c>
      <x:c r="O26" s="44" t="str">
        <x:v>Contestation de prélèvement</x:v>
      </x:c>
      <x:c r="P26" s="44" t="str">
        <x:f>IF(OR(O26="Contestation de prélèvement",O26="Paiement carte refusé"),"Incident transactionnel",IF(OR(O26="Contrôle identité / virement",O26="Changement de RIB"),"Sécurisation / conformité",IF(O26="Relance / suivi","Suivi relationnel","Stable / sans anomalie")))</x:f>
        <x:v>Incident transactionnel</x:v>
      </x:c>
      <x:c r="Q26" s="44" t="str">
        <x:f>IF(M26&lt;'Méthodologie'!$B$7,"Faible",IF(M26&lt;='Méthodologie'!$B$8,"Moyen","Élevé"))</x:f>
        <x:v>Faible</x:v>
      </x:c>
      <x:c r="R26" s="44" t="str">
        <x:f>IF(COUNTIFS($B$2:$B$26,B26,$C$2:$C$26,C26,$F$2:$F$26,F26)&gt;1,"Récurrent détecté","Unique dans l'échantillon")</x:f>
        <x:v>Unique dans l'échantillon</x:v>
      </x:c>
      <x:c r="S26" s="44" t="str">
        <x:f>Q26&amp;" | "&amp;P26</x:f>
        <x:v>Faible | Incident transactionnel</x:v>
      </x:c>
    </x:row>
  </x:sheetData>
  <x:conditionalFormatting sqref="M2:M26">
    <x:cfRule type="dataBar" priority="1">
      <x:dataBar>
        <x:cfvo type="min"/>
        <x:cfvo type="max"/>
        <x:color rgb="FF5B9BD5"/>
      </x:dataBar>
      <x:extLst>
        <x:ext xmlns:x14="http://schemas.microsoft.com/office/spreadsheetml/2009/9/main" uri="{B025F937-C7B1-47D3-B67F-A62EFF666E3E}">
          <x14:id>{BD05D084-792F-2ACE-F113-EA52E25C3774}</x14:id>
        </x:ext>
      </x:extLst>
    </x:cfRule>
  </x:conditionalFormatting>
  <x:conditionalFormatting sqref="R2:R26">
    <x:cfRule type="expression" dxfId="0" priority="2">
      <x:formula>R2="Récurrent détecté"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d95c3e937d774cd0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BD05D084-792F-2ACE-F113-EA52E25C3774}">
            <x14:dataBar gradient="1">
              <x14:cfvo type="min"/>
              <x14:cfvo type="max"/>
              <x14:fillColor rgb="FF5B9BD5"/>
            </x14:dataBar>
          </x14:cfRule>
          <xm:sqref>M2:M26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21" hidden="0" customWidth="1"/>
    <x:col min="4" max="4" width="21" hidden="0" customWidth="1"/>
    <x:col min="5" max="5" width="12" hidden="0" customWidth="1"/>
    <x:col min="6" max="6" width="28" hidden="0" customWidth="1"/>
    <x:col min="7" max="7" width="16" hidden="0" customWidth="1"/>
    <x:col min="8" max="8" width="22" hidden="0" customWidth="1"/>
  </x:cols>
  <x:sheetData>
    <x:row r="1" ht="30" customHeight="1">
      <x:c r="A1" s="5" t="str">
        <x:v>Synthèse de la segmentation client</x:v>
      </x:c>
      <x:c r="B1" s="5"/>
      <x:c r="C1" s="5"/>
      <x:c r="D1" s="5"/>
      <x:c r="E1" s="5"/>
      <x:c r="F1" s="5"/>
      <x:c r="G1" s="5"/>
      <x:c r="H1" s="5"/>
    </x:row>
    <x:row r="2" ht="34" customHeight="1">
      <x:c r="A2" s="52" t="str">
        <x:v>Lecture exploratoire sur données anonymisées : les segments servent de base de travail et doivent être recalibrés selon les objectifs métier.</x:v>
      </x:c>
      <x:c r="B2" s="52"/>
      <x:c r="C2" s="52"/>
      <x:c r="D2" s="52"/>
      <x:c r="E2" s="52"/>
      <x:c r="F2" s="52"/>
      <x:c r="G2" s="52"/>
      <x:c r="H2" s="52"/>
    </x:row>
    <x:row r="4">
      <x:c r="A4" s="23" t="str">
        <x:v>Indicateur</x:v>
      </x:c>
      <x:c r="B4" s="23" t="str">
        <x:v>Valeur</x:v>
      </x:c>
    </x:row>
    <x:row r="5">
      <x:c r="A5" s="28" t="str">
        <x:v>Nombre de dossiers</x:v>
      </x:c>
      <x:c r="B5" t="n">
        <x:v>25</x:v>
      </x:c>
    </x:row>
    <x:row r="6">
      <x:c r="A6" s="28" t="str">
        <x:v>Montant total (MAD)</x:v>
      </x:c>
      <x:c r="B6" s="56" t="n">
        <x:v>123431.64</x:v>
      </x:c>
    </x:row>
    <x:row r="7">
      <x:c r="A7" s="28" t="str">
        <x:v>Montant moyen (MAD)</x:v>
      </x:c>
      <x:c r="B7" s="56" t="n">
        <x:v>4937.2656</x:v>
      </x:c>
    </x:row>
    <x:row r="8">
      <x:c r="A8" s="28" t="str">
        <x:v>Montant médian (MAD)</x:v>
      </x:c>
      <x:c r="B8" s="56" t="n">
        <x:v>4993.8</x:v>
      </x:c>
    </x:row>
    <x:row r="9">
      <x:c r="A9" s="28" t="str">
        <x:v>Lignes avec récurrence détectée</x:v>
      </x:c>
      <x:c r="B9" t="n">
        <x:v>4</x:v>
      </x:c>
    </x:row>
    <x:row r="11">
      <x:c r="A11" s="23" t="str">
        <x:v>Famille de besoin</x:v>
      </x:c>
      <x:c r="B11" s="23" t="str">
        <x:v>Nb dossiers</x:v>
      </x:c>
      <x:c r="C11" s="23" t="str">
        <x:v>Montant total (MAD)</x:v>
      </x:c>
      <x:c r="D11" s="23" t="str">
        <x:v>Montant moyen (MAD)</x:v>
      </x:c>
      <x:c r="F11" s="23" t="str">
        <x:v>Niveau de montant</x:v>
      </x:c>
      <x:c r="G11" s="23" t="str">
        <x:v>Nb dossiers</x:v>
      </x:c>
      <x:c r="H11" s="23" t="str">
        <x:v>Montant total (MAD)</x:v>
      </x:c>
    </x:row>
    <x:row r="12">
      <x:c r="A12" t="str">
        <x:v>Incident transactionnel</x:v>
      </x:c>
      <x:c r="B12" t="n">
        <x:v>9</x:v>
      </x:c>
      <x:c r="C12" s="56" t="n">
        <x:v>43578.04</x:v>
      </x:c>
      <x:c r="D12" s="56" t="n">
        <x:v>4842.004444444445</x:v>
      </x:c>
      <x:c r="F12" t="str">
        <x:v>Faible</x:v>
      </x:c>
      <x:c r="G12" t="n">
        <x:v>4</x:v>
      </x:c>
      <x:c r="H12" s="56" t="n">
        <x:v>6711.78</x:v>
      </x:c>
    </x:row>
    <x:row r="13">
      <x:c r="A13" t="str">
        <x:v>Sécurisation / conformité</x:v>
      </x:c>
      <x:c r="B13" t="n">
        <x:v>8</x:v>
      </x:c>
      <x:c r="C13" s="56" t="n">
        <x:v>35700.28</x:v>
      </x:c>
      <x:c r="D13" s="56" t="n">
        <x:v>4462.535</x:v>
      </x:c>
      <x:c r="F13" t="str">
        <x:v>Moyen</x:v>
      </x:c>
      <x:c r="G13" t="n">
        <x:v>13</x:v>
      </x:c>
      <x:c r="H13" s="56" t="n">
        <x:v>59468.46</x:v>
      </x:c>
    </x:row>
    <x:row r="14">
      <x:c r="A14" t="str">
        <x:v>Suivi relationnel</x:v>
      </x:c>
      <x:c r="B14" t="n">
        <x:v>4</x:v>
      </x:c>
      <x:c r="C14" s="56" t="n">
        <x:v>23455.9</x:v>
      </x:c>
      <x:c r="D14" s="56" t="n">
        <x:v>5863.975</x:v>
      </x:c>
      <x:c r="F14" t="str">
        <x:v>Élevé</x:v>
      </x:c>
      <x:c r="G14" t="n">
        <x:v>8</x:v>
      </x:c>
      <x:c r="H14" s="56" t="n">
        <x:v>57251.4</x:v>
      </x:c>
    </x:row>
    <x:row r="15">
      <x:c r="A15" t="str">
        <x:v>Stable / sans anomalie</x:v>
      </x:c>
      <x:c r="B15" t="n">
        <x:v>4</x:v>
      </x:c>
      <x:c r="C15" s="56" t="n">
        <x:v>20697.420000000002</x:v>
      </x:c>
      <x:c r="D15" s="56" t="n">
        <x:v>5174.3550000000005</x:v>
      </x:c>
    </x:row>
    <x:row r="18">
      <x:c r="A18" s="23" t="str">
        <x:v>Famille de besoin</x:v>
      </x:c>
      <x:c r="B18" s="23" t="str">
        <x:v>Faible</x:v>
      </x:c>
      <x:c r="C18" s="23" t="str">
        <x:v>Moyen</x:v>
      </x:c>
      <x:c r="D18" s="23" t="str">
        <x:v>Élevé</x:v>
      </x:c>
      <x:c r="E18" s="23" t="str">
        <x:v>Total</x:v>
      </x:c>
      <x:c r="F18" s="23" t="str">
        <x:v>Lecture rapide</x:v>
      </x:c>
      <x:c r="G18" s="23"/>
      <x:c r="H18" s="23"/>
    </x:row>
    <x:row r="19" ht="32" customHeight="1">
      <x:c r="A19" t="str">
        <x:v>Incident transactionnel</x:v>
      </x:c>
      <x:c r="B19" t="n">
        <x:v>2</x:v>
      </x:c>
      <x:c r="C19" t="n">
        <x:v>3</x:v>
      </x:c>
      <x:c r="D19" t="n">
        <x:v>4</x:v>
      </x:c>
      <x:c r="E19" t="n">
        <x:v>9</x:v>
      </x:c>
      <x:c r="F19" s="60" t="str">
        <x:v>9 dossiers relèvent d'un incident transactionnel.</x:v>
      </x:c>
      <x:c r="G19" s="60"/>
      <x:c r="H19" s="60"/>
    </x:row>
    <x:row r="20" ht="32" customHeight="1">
      <x:c r="A20" t="str">
        <x:v>Sécurisation / conformité</x:v>
      </x:c>
      <x:c r="B20" t="n">
        <x:v>2</x:v>
      </x:c>
      <x:c r="C20" t="n">
        <x:v>5</x:v>
      </x:c>
      <x:c r="D20" t="n">
        <x:v>1</x:v>
      </x:c>
      <x:c r="E20" t="n">
        <x:v>8</x:v>
      </x:c>
      <x:c r="F20" s="60" t="str">
        <x:v>8 dossiers relèvent de la sécurisation / conformité.</x:v>
      </x:c>
      <x:c r="G20" s="60"/>
      <x:c r="H20" s="60"/>
    </x:row>
    <x:row r="21" ht="32" customHeight="1">
      <x:c r="A21" t="str">
        <x:v>Suivi relationnel</x:v>
      </x:c>
      <x:c r="B21" t="n">
        <x:v>0</x:v>
      </x:c>
      <x:c r="C21" t="n">
        <x:v>2</x:v>
      </x:c>
      <x:c r="D21" t="n">
        <x:v>2</x:v>
      </x:c>
      <x:c r="E21" t="n">
        <x:v>4</x:v>
      </x:c>
      <x:c r="F21" s="60" t="str">
        <x:v>8 dossiers dépassent 6 000 MAD.</x:v>
      </x:c>
      <x:c r="G21" s="60"/>
      <x:c r="H21" s="60"/>
    </x:row>
    <x:row r="22" ht="32" customHeight="1">
      <x:c r="A22" t="str">
        <x:v>Stable / sans anomalie</x:v>
      </x:c>
      <x:c r="B22" t="n">
        <x:v>0</x:v>
      </x:c>
      <x:c r="C22" t="n">
        <x:v>3</x:v>
      </x:c>
      <x:c r="D22" t="n">
        <x:v>1</x:v>
      </x:c>
      <x:c r="E22" t="n">
        <x:v>4</x:v>
      </x:c>
      <x:c r="F22" s="60" t="str">
        <x:v>4 lignes appartiennent à des contacts récurrents détectés.</x:v>
      </x:c>
      <x:c r="G22" s="60"/>
      <x:c r="H22" s="60"/>
    </x:row>
    <x:row r="23" ht="32" customHeight="1">
      <x:c r="F23" s="60" t="str">
        <x:v>Les champs Ville et Date de naissance ne permettent pas d'inférer une géographie réelle ni un âge réel.</x:v>
      </x:c>
      <x:c r="G23" s="60"/>
      <x:c r="H23" s="60"/>
    </x:row>
    <x:row r="26">
      <x:c r="A26" s="23" t="str">
        <x:v>Ville anonymisée</x:v>
      </x:c>
      <x:c r="B26" s="23" t="str">
        <x:v>Nb dossiers</x:v>
      </x:c>
      <x:c r="C26" s="23" t="str">
        <x:v>Montant total (MAD)</x:v>
      </x:c>
      <x:c r="D26" s="23" t="str">
        <x:v>Montant moyen (MAD)</x:v>
      </x:c>
    </x:row>
    <x:row r="27">
      <x:c r="A27" t="str">
        <x:v>[[VILLE-0003]]</x:v>
      </x:c>
      <x:c r="B27" t="n">
        <x:v>5</x:v>
      </x:c>
      <x:c r="C27" s="56" t="n">
        <x:v>28637.64</x:v>
      </x:c>
      <x:c r="D27" s="56" t="n">
        <x:v>5727.528</x:v>
      </x:c>
    </x:row>
    <x:row r="28">
      <x:c r="A28" t="str">
        <x:v>[[VILLE-0001]]</x:v>
      </x:c>
      <x:c r="B28" t="n">
        <x:v>4</x:v>
      </x:c>
      <x:c r="C28" s="56" t="n">
        <x:v>12016.51</x:v>
      </x:c>
      <x:c r="D28" s="56" t="n">
        <x:v>3004.1275</x:v>
      </x:c>
    </x:row>
    <x:row r="29">
      <x:c r="A29" t="str">
        <x:v>[[VILLE-0002]]</x:v>
      </x:c>
      <x:c r="B29" t="n">
        <x:v>3</x:v>
      </x:c>
      <x:c r="C29" s="56" t="n">
        <x:v>12913.669999999998</x:v>
      </x:c>
      <x:c r="D29" s="56" t="n">
        <x:v>4304.556666666666</x:v>
      </x:c>
    </x:row>
    <x:row r="30">
      <x:c r="A30" t="str">
        <x:v>[[VILLE-0005]]</x:v>
      </x:c>
      <x:c r="B30" t="n">
        <x:v>3</x:v>
      </x:c>
      <x:c r="C30" s="56" t="n">
        <x:v>17931.54</x:v>
      </x:c>
      <x:c r="D30" s="56" t="n">
        <x:v>5977.18</x:v>
      </x:c>
    </x:row>
    <x:row r="31">
      <x:c r="A31" t="str">
        <x:v>[[VILLE-0009]]</x:v>
      </x:c>
      <x:c r="B31" t="n">
        <x:v>3</x:v>
      </x:c>
      <x:c r="C31" s="56" t="n">
        <x:v>12816.12</x:v>
      </x:c>
      <x:c r="D31" s="56" t="n">
        <x:v>4272.04</x:v>
      </x:c>
    </x:row>
    <x:row r="32">
      <x:c r="A32" t="str">
        <x:v>[[VILLE-0004]]</x:v>
      </x:c>
      <x:c r="B32" t="n">
        <x:v>2</x:v>
      </x:c>
      <x:c r="C32" s="56" t="n">
        <x:v>12284.49</x:v>
      </x:c>
      <x:c r="D32" s="56" t="n">
        <x:v>6142.245</x:v>
      </x:c>
    </x:row>
    <x:row r="33">
      <x:c r="A33" t="str">
        <x:v>[[VILLE-0007]]</x:v>
      </x:c>
      <x:c r="B33" t="n">
        <x:v>2</x:v>
      </x:c>
      <x:c r="C33" s="56" t="n">
        <x:v>11991.55</x:v>
      </x:c>
      <x:c r="D33" s="56" t="n">
        <x:v>5995.775</x:v>
      </x:c>
    </x:row>
    <x:row r="34">
      <x:c r="A34" t="str">
        <x:v>[[VILLE-0008]]</x:v>
      </x:c>
      <x:c r="B34" t="n">
        <x:v>2</x:v>
      </x:c>
      <x:c r="C34" s="56" t="n">
        <x:v>8171.77</x:v>
      </x:c>
      <x:c r="D34" s="56" t="n">
        <x:v>4085.885</x:v>
      </x:c>
    </x:row>
    <x:row r="35">
      <x:c r="A35" t="str">
        <x:v>[[VILLE-0006]]</x:v>
      </x:c>
      <x:c r="B35" t="n">
        <x:v>1</x:v>
      </x:c>
      <x:c r="C35" s="56" t="n">
        <x:v>6668.35</x:v>
      </x:c>
      <x:c r="D35" s="56" t="n">
        <x:v>6668.35</x:v>
      </x:c>
    </x:row>
  </x:sheetData>
  <x:mergeCells>
    <x:mergeCell ref="A1:H1"/>
    <x:mergeCell ref="A2:H2"/>
    <x:mergeCell ref="F18:H18"/>
    <x:mergeCell ref="F19:H19"/>
    <x:mergeCell ref="F20:H20"/>
    <x:mergeCell ref="F21:H21"/>
    <x:mergeCell ref="F22:H22"/>
    <x:mergeCell ref="F23:H23"/>
  </x:mergeCells>
  <x:pageMargins left="0.7" right="0.7" top="0.75" bottom="0.75" header="0.3" footer="0.3"/>
  <x:drawing xmlns:r="http://schemas.openxmlformats.org/officeDocument/2006/relationships" r:id="R952356a6ad0443ed"/>
</x:worksheet>
</file>

<file path=xl/worksheets/sheet4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6" hidden="0" customWidth="1"/>
    <x:col min="4" max="4" width="22" hidden="0" customWidth="1"/>
    <x:col min="5" max="5" width="50" hidden="0" customWidth="1"/>
    <x:col min="6" max="6" width="22" hidden="0" customWidth="1"/>
  </x:cols>
  <x:sheetData>
    <x:row r="1" ht="19.200000762939453" hidden="0" customHeight="1">
      <x:c r="A1" s="5" t="str">
        <x:v>Méthodologie de segmentation</x:v>
      </x:c>
      <x:c r="B1" s="5"/>
      <x:c r="C1" s="5"/>
      <x:c r="D1" s="5"/>
      <x:c r="E1" s="5"/>
      <x:c r="F1" s="5"/>
    </x:row>
    <x:row r="2"/>
    <x:row r="3" ht="144" hidden="0" customHeight="1">
      <x:c r="A3" s="16" t="str">
        <x:v>Objet</x:v>
      </x:c>
      <x:c r="B3" s="17" t="str">
        <x:v>Construire une première segmentation exploitable sans désanonymiser les données.</x:v>
      </x:c>
      <x:c r="D3" s="24" t="str">
        <x:v>Axes de segmentation recommandés</x:v>
      </x:c>
      <x:c r="E3" s="24"/>
      <x:c r="F3" s="24"/>
    </x:row>
    <x:row r="4" ht="28.799999237060547" hidden="0" customHeight="1">
      <x:c r="A4" s="16" t="str">
        <x:v>Échantillon</x:v>
      </x:c>
      <x:c r="B4" s="17" t="str">
        <x:v>25 lignes / dossiers.</x:v>
      </x:c>
      <x:c r="D4" s="30" t="str">
        <x:v>Axe</x:v>
      </x:c>
      <x:c r="E4" s="30" t="str">
        <x:v>Utilité</x:v>
      </x:c>
      <x:c r="F4" s="30" t="str">
        <x:v>Disponible ?</x:v>
      </x:c>
    </x:row>
    <x:row r="5" ht="158.39999389648438" hidden="0" customHeight="1">
      <x:c r="A5" s="16" t="str">
        <x:v>Principe</x:v>
      </x:c>
      <x:c r="B5" s="17" t="str">
        <x:v>Les identifiants anonymisés de forme [[TYPE-NNNN]] sont conservés exactement tels quels.</x:v>
      </x:c>
      <x:c r="D5" s="17" t="str">
        <x:v>Valeur / montant</x:v>
      </x:c>
      <x:c r="E5" s="17" t="str">
        <x:v>Distinguer faible, moyen et élevé.</x:v>
      </x:c>
      <x:c r="F5" s="17" t="str">
        <x:v>Oui</x:v>
      </x:c>
    </x:row>
    <x:row r="6" ht="158.39999389648438" hidden="0" customHeight="1">
      <x:c r="A6" s="16" t="str">
        <x:v>Limite</x:v>
      </x:c>
      <x:c r="B6" s="17" t="str">
        <x:v>La ville et la date de naissance sont anonymisées : aucune ville réelle ni tranche d'âge n'est déduite.</x:v>
      </x:c>
      <x:c r="D6" s="17" t="str">
        <x:v>Besoin / motif</x:v>
      </x:c>
      <x:c r="E6" s="17" t="str">
        <x:v>Adapter le traitement client selon l'événement observé.</x:v>
      </x:c>
      <x:c r="F6" s="17" t="str">
        <x:v>Oui</x:v>
      </x:c>
    </x:row>
    <x:row r="7" ht="28.799999237060547" hidden="0" customHeight="1">
      <x:c r="A7" s="16" t="str">
        <x:v>Seuil bas (MAD)</x:v>
      </x:c>
      <x:c r="B7" s="20" t="n">
        <x:v>3000</x:v>
      </x:c>
      <x:c r="D7" s="17" t="str">
        <x:v>Récurrence</x:v>
      </x:c>
      <x:c r="E7" s="17" t="str">
        <x:v>Repérer des dossiers répétés à partir des identifiants anonymisés cohérents.</x:v>
      </x:c>
      <x:c r="F7" s="17" t="str">
        <x:v>Oui, indicatif</x:v>
      </x:c>
    </x:row>
    <x:row r="8" ht="28.799999237060547" hidden="0" customHeight="1">
      <x:c r="A8" s="16" t="str">
        <x:v>Seuil haut (MAD)</x:v>
      </x:c>
      <x:c r="B8" s="20" t="n">
        <x:v>6000</x:v>
      </x:c>
      <x:c r="D8" s="17" t="str">
        <x:v>Géographie</x:v>
      </x:c>
      <x:c r="E8" s="17" t="str">
        <x:v>Mesurer la concentration par identifiant de ville sans connaître la ville réelle.</x:v>
      </x:c>
      <x:c r="F8" s="17" t="str">
        <x:v>Oui, anonymisé</x:v>
      </x:c>
    </x:row>
    <x:row r="9" ht="100.80000305175781" hidden="0" customHeight="1">
      <x:c r="A9" s="16" t="str">
        <x:v>Niveau de montant</x:v>
      </x:c>
      <x:c r="B9" s="17" t="str">
        <x:v>Faible &lt; 3 000 ; Moyen de 3 000 à 6 000 inclus ; Élevé &gt; 6 000.</x:v>
      </x:c>
      <x:c r="D9" s="17" t="str">
        <x:v>Âge</x:v>
      </x:c>
      <x:c r="E9" s="17" t="str">
        <x:v>Créer des tranches d'âge.</x:v>
      </x:c>
      <x:c r="F9" s="17" t="str">
        <x:v>Non : date anonymisée</x:v>
      </x:c>
    </x:row>
    <x:row r="10" ht="158.39999389648438" hidden="0" customHeight="1">
      <x:c r="A10" s="16" t="str">
        <x:v>Famille de besoin</x:v>
      </x:c>
      <x:c r="B10" s="17" t="str">
        <x:v>Incident transactionnel ; Sécurisation / conformité ; Suivi relationnel ; Stable / sans anomalie.</x:v>
      </x:c>
    </x:row>
    <x:row r="11" ht="144" hidden="0" customHeight="1">
      <x:c r="A11" s="16" t="str">
        <x:v>Récurrence</x:v>
      </x:c>
      <x:c r="B11" s="17" t="str">
        <x:v>Même combinaison Nom + Prénom + Email observée plusieurs fois dans l'échantillon.</x:v>
      </x:c>
    </x:row>
    <x:row r="12" ht="100.80000305175781" hidden="0" customHeight="1">
      <x:c r="A12" s="16" t="str">
        <x:v>Segment principal</x:v>
      </x:c>
      <x:c r="B12" s="17" t="str">
        <x:v>Combinaison du niveau de montant et de la famille de besoin.</x:v>
      </x:c>
    </x:row>
    <x:row r="13" ht="129.60000610351562" hidden="0" customHeight="1">
      <x:c r="A13" s="16" t="str">
        <x:v>Interprétation</x:v>
      </x:c>
      <x:c r="B13" s="17" t="str">
        <x:v>La récurrence est un indice analytique, pas une preuve d'identité unique.</x:v>
      </x:c>
    </x:row>
  </x:sheetData>
  <x:mergeCells>
    <x:mergeCell ref="A1:F1"/>
    <x:mergeCell ref="D3:F3"/>
  </x:mergeCells>
  <x:pageMargins left="0.7" right="0.7" top="0.75" bottom="0.75" header="0.3" footer="0.3"/>
</x:worksheet>
</file>